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<sst xmlns="http://schemas.openxmlformats.org/spreadsheetml/2006/main" count="135" uniqueCount="87">
  <si>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</si>
  <si>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</si>
  <si>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</si>
  <si>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</si>
  <si>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</si>
  <si>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</si>
  <si>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</si>
  <si>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</si>
  <si>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</si>
  <si>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</si>
  <si>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</si>
  <si>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</si>
  <si>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</si>
  <si>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</si>
  <si>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</si>
  <si>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</si>
  <si>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</si>
  <si>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</si>
  <si>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</si>
  <si>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</si>
  <si>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</si>
  <si>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</si>
  <si>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</si>
  <si>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</si>
  <si>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</si>
  <si>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</si>
  <si>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</si>
  <si>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</si>
  <si>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</si>
  <si>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</si>
  <si>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</si>
  <si>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</si>
  <si>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</si>
  <si>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</si>
  <si>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</si>
  <si>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</si>
  <si>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</si>
  <si>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</si>
  <si>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</si>
  <si>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</si>
  <si>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</si>
  <si>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</si>
  <si>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</si>
  <si>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</si>
  <si>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</si>
  <si>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</si>
  <si>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</si>
  <si>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</si>
  <si>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</si>
  <si>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</si>
  <si>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</si>
  <si>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</si>
  <si>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</si>
  <si>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</si>
  <si>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</si>
  <si>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</si>
  <si>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</si>
  <si>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</si>
  <si>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</si>
  <si>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</si>
  <si>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</si>
  <si>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</si>
  <si>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</si>
  <si>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</si>
  <si>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</si>
  <si>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</si>
  <si>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</si>
  <si>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</si>
  <si>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</si>
  <si>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</si>
  <si>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</si>
  <si>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Endeudamiento Interno</t>
  </si>
  <si>
    <t>Endeudamiento Externo</t>
  </si>
  <si>
    <t>Aplicación de Remanentes</t>
  </si>
  <si>
    <t>01</t>
  </si>
  <si>
    <t>02</t>
  </si>
  <si>
    <t>03</t>
  </si>
  <si>
    <t>5, 6</t>
  </si>
  <si>
    <t>5, 6, 7</t>
  </si>
  <si>
    <t>1.1.2</t>
  </si>
  <si>
    <t>1.1.4</t>
  </si>
  <si>
    <t>1.1.6</t>
  </si>
  <si>
    <t>1.1.9</t>
  </si>
  <si>
    <t>1.1.8</t>
  </si>
  <si>
    <t>UNIVERSIDAD DE GUANAJUATO
ESTADO ANALÍTICO DE INGRESOS 
DEL 1 DE ENERO AL 31 DE DICIEMBRE DE 2015</t>
  </si>
  <si>
    <t>UNIVERSIDAD DE GUANAJUATO
ESTADO ANALÍTICO DE INGRESOS POR RUBRO
DEL 1 DE ENERO AL 31 DE DICIEMBRE DE 2015</t>
  </si>
  <si>
    <t>UNIVERSIDAD DE GUANAJUATO
ESTADO ANALÍTICO DE INGRESOS POR FUENTE DE FINANCIAMIENTO
DEL 1 DE ENERO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</si>
</sst>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#,##0_ ;[Red]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8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38" fillId="28" borderId="10" xfId="55" applyFont="1" applyFill="1" applyBorder="1" applyAlignment="1">
      <alignment horizontal="center" vertical="center"/>
      <protection/>
    </xf>
    <xf numFmtId="0" fontId="38" fillId="28" borderId="1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11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vertical="top"/>
      <protection/>
    </xf>
    <xf numFmtId="0" fontId="38" fillId="0" borderId="0" xfId="55" applyFont="1" applyFill="1" applyBorder="1" applyAlignment="1" applyProtection="1">
      <alignment horizontal="justify" vertical="top" wrapText="1"/>
      <protection/>
    </xf>
    <xf numFmtId="0" fontId="24" fillId="0" borderId="0" xfId="56" applyFont="1" applyBorder="1" applyAlignment="1" applyProtection="1">
      <alignment horizontal="center" vertical="top"/>
      <protection/>
    </xf>
    <xf numFmtId="0" fontId="38" fillId="0" borderId="12" xfId="55" applyFont="1" applyFill="1" applyBorder="1" applyAlignment="1" applyProtection="1">
      <alignment vertical="top" wrapText="1"/>
      <protection/>
    </xf>
    <xf numFmtId="0" fontId="24" fillId="0" borderId="0" xfId="56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38" fillId="0" borderId="0" xfId="55" applyFont="1" applyFill="1" applyBorder="1" applyAlignment="1" applyProtection="1">
      <alignment vertical="top"/>
      <protection/>
    </xf>
    <xf numFmtId="0" fontId="24" fillId="0" borderId="13" xfId="56" applyFont="1" applyBorder="1" applyAlignment="1" applyProtection="1">
      <alignment horizontal="center" vertical="top"/>
      <protection hidden="1"/>
    </xf>
    <xf numFmtId="0" fontId="0" fillId="0" borderId="14" xfId="55" applyFont="1" applyFill="1" applyBorder="1" applyAlignment="1" applyProtection="1">
      <alignment vertical="top"/>
      <protection/>
    </xf>
    <xf numFmtId="0" fontId="0" fillId="0" borderId="13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24" fillId="0" borderId="13" xfId="56" applyFont="1" applyBorder="1" applyAlignment="1" applyProtection="1">
      <alignment horizontal="center" vertical="top"/>
      <protection/>
    </xf>
    <xf numFmtId="0" fontId="0" fillId="0" borderId="15" xfId="55" applyFont="1" applyFill="1" applyBorder="1" applyAlignment="1" applyProtection="1" quotePrefix="1">
      <alignment horizontal="center" vertical="top"/>
      <protection/>
    </xf>
    <xf numFmtId="0" fontId="38" fillId="0" borderId="0" xfId="55" applyFont="1" applyFill="1" applyBorder="1" applyAlignment="1" applyProtection="1">
      <alignment vertical="top" wrapText="1"/>
      <protection/>
    </xf>
    <xf numFmtId="0" fontId="38" fillId="28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24" fillId="0" borderId="16" xfId="56" applyFont="1" applyBorder="1" applyAlignment="1" applyProtection="1">
      <alignment horizontal="center" vertical="top"/>
      <protection hidden="1"/>
    </xf>
    <xf numFmtId="0" fontId="38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justify" vertical="top"/>
      <protection locked="0"/>
    </xf>
    <xf numFmtId="0" fontId="38" fillId="0" borderId="0" xfId="55" applyFont="1" applyFill="1" applyBorder="1" applyAlignment="1" applyProtection="1">
      <alignment horizontal="justify" vertical="top"/>
      <protection locked="0"/>
    </xf>
    <xf numFmtId="0" fontId="0" fillId="0" borderId="0" xfId="55" applyFont="1" applyFill="1" applyBorder="1" applyAlignment="1" applyProtection="1">
      <alignment horizontal="left" vertical="top" wrapText="1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3" fontId="38" fillId="0" borderId="0" xfId="55" applyNumberFormat="1" applyFont="1" applyFill="1" applyBorder="1" applyAlignment="1" applyProtection="1">
      <alignment vertical="top"/>
      <protection locked="0"/>
    </xf>
    <xf numFmtId="3" fontId="0" fillId="0" borderId="0" xfId="55" applyNumberFormat="1" applyFont="1" applyFill="1" applyBorder="1" applyAlignment="1" applyProtection="1">
      <alignment vertical="top"/>
      <protection locked="0"/>
    </xf>
    <xf numFmtId="3" fontId="0" fillId="0" borderId="17" xfId="55" applyNumberFormat="1" applyFont="1" applyFill="1" applyBorder="1" applyAlignment="1" applyProtection="1">
      <alignment vertical="top"/>
      <protection locked="0"/>
    </xf>
    <xf numFmtId="3" fontId="0" fillId="0" borderId="14" xfId="55" applyNumberFormat="1" applyFont="1" applyFill="1" applyBorder="1" applyAlignment="1" applyProtection="1">
      <alignment vertical="top"/>
      <protection locked="0"/>
    </xf>
    <xf numFmtId="3" fontId="0" fillId="0" borderId="18" xfId="55" applyNumberFormat="1" applyFont="1" applyFill="1" applyBorder="1" applyAlignment="1" applyProtection="1">
      <alignment vertical="top"/>
      <protection locked="0"/>
    </xf>
    <xf numFmtId="3" fontId="38" fillId="0" borderId="17" xfId="55" applyNumberFormat="1" applyFont="1" applyFill="1" applyBorder="1" applyAlignment="1" applyProtection="1">
      <alignment vertical="top"/>
      <protection locked="0"/>
    </xf>
    <xf numFmtId="3" fontId="38" fillId="0" borderId="0" xfId="61" applyNumberFormat="1" applyFont="1" applyFill="1" applyBorder="1" applyAlignment="1" applyProtection="1">
      <alignment vertical="top"/>
      <protection locked="0"/>
    </xf>
    <xf numFmtId="3" fontId="0" fillId="0" borderId="0" xfId="61" applyNumberFormat="1" applyFont="1" applyFill="1" applyBorder="1" applyAlignment="1" applyProtection="1">
      <alignment vertical="top"/>
      <protection locked="0"/>
    </xf>
    <xf numFmtId="3" fontId="38" fillId="0" borderId="12" xfId="55" applyNumberFormat="1" applyFont="1" applyFill="1" applyBorder="1" applyAlignment="1" applyProtection="1">
      <alignment vertical="top"/>
      <protection locked="0"/>
    </xf>
    <xf numFmtId="3" fontId="38" fillId="0" borderId="19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38" fillId="28" borderId="20" xfId="55" applyFont="1" applyFill="1" applyBorder="1" applyAlignment="1" applyProtection="1">
      <alignment horizontal="center" vertical="center" wrapText="1"/>
      <protection locked="0"/>
    </xf>
    <xf numFmtId="0" fontId="38" fillId="28" borderId="21" xfId="55" applyFont="1" applyFill="1" applyBorder="1" applyAlignment="1" applyProtection="1">
      <alignment horizontal="center" vertical="center" wrapText="1"/>
      <protection locked="0"/>
    </xf>
    <xf numFmtId="0" fontId="38" fillId="28" borderId="22" xfId="55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6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12" defaultRowHeight="11.25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 customWidth="1"/>
  </cols>
  <sheetData>
    <row r="1" spans="1:11" s="1" customFormat="1" ht="34.5" customHeight="1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24.75" customHeight="1">
      <c r="A2" s="9" t="s">
        <v>3</v>
      </c>
      <c r="B2" s="9" t="s">
        <v>2</v>
      </c>
      <c r="C2" s="9" t="s">
        <v>1</v>
      </c>
      <c r="D2" s="9" t="s">
        <v>0</v>
      </c>
      <c r="E2" s="25" t="s">
        <v>6</v>
      </c>
      <c r="F2" s="25" t="s">
        <v>28</v>
      </c>
      <c r="G2" s="25" t="s">
        <v>7</v>
      </c>
      <c r="H2" s="25" t="s">
        <v>8</v>
      </c>
      <c r="I2" s="25" t="s">
        <v>10</v>
      </c>
      <c r="J2" s="25" t="s">
        <v>11</v>
      </c>
      <c r="K2" s="7" t="s">
        <v>9</v>
      </c>
    </row>
    <row r="3" spans="1:11" s="3" customFormat="1" ht="11.25">
      <c r="A3" s="15">
        <v>90001</v>
      </c>
      <c r="B3" s="13"/>
      <c r="C3" s="13"/>
      <c r="D3" s="24" t="s">
        <v>4</v>
      </c>
      <c r="E3" s="33">
        <v>3789180411</v>
      </c>
      <c r="F3" s="33">
        <v>478221950</v>
      </c>
      <c r="G3" s="33">
        <v>4267402361</v>
      </c>
      <c r="H3" s="33">
        <f>+H38+H46</f>
        <v>0</v>
      </c>
      <c r="I3" s="33">
        <f>+I18+I31+I39+I45+I49+I50+I34</f>
        <v>3232609982.33</v>
      </c>
      <c r="J3" s="33">
        <f>+I3-E3</f>
        <v>-556570428.6700001</v>
      </c>
      <c r="K3" s="33">
        <f>+K14+K34+K38+K42+K53+K46+K30</f>
        <v>270910496.73</v>
      </c>
    </row>
    <row r="4" spans="1:11" ht="11.25">
      <c r="A4" s="5"/>
      <c r="B4" s="5"/>
      <c r="C4" s="5">
        <v>10</v>
      </c>
      <c r="D4" s="28" t="s">
        <v>12</v>
      </c>
      <c r="E4" s="33">
        <f>+SUM(E4:E13)</f>
        <v>0</v>
      </c>
      <c r="F4" s="33">
        <f aca="true" t="shared" si="0" ref="F4:K4">+SUM(F4:F13)</f>
        <v>0</v>
      </c>
      <c r="G4" s="33">
        <f t="shared" si="0"/>
        <v>0</v>
      </c>
      <c r="H4" s="33">
        <f t="shared" si="0"/>
        <v>0</v>
      </c>
      <c r="I4" s="33">
        <f t="shared" si="0"/>
        <v>0</v>
      </c>
      <c r="J4" s="39">
        <f t="shared" si="0"/>
        <v>0</v>
      </c>
      <c r="K4" s="33">
        <f t="shared" si="0"/>
        <v>0</v>
      </c>
    </row>
    <row r="5" spans="1:11" ht="11.25">
      <c r="A5" s="5"/>
      <c r="B5" s="5"/>
      <c r="C5" s="5">
        <v>11</v>
      </c>
      <c r="D5" s="29" t="s">
        <v>29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40">
        <f>+I5-E5</f>
        <v>0</v>
      </c>
      <c r="K5" s="34">
        <v>0</v>
      </c>
    </row>
    <row r="6" spans="1:11" ht="11.25">
      <c r="A6" s="5"/>
      <c r="B6" s="5"/>
      <c r="C6" s="5">
        <v>12</v>
      </c>
      <c r="D6" s="29" t="s">
        <v>30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40">
        <f aca="true" t="shared" si="1" ref="J6:J13">+I6-E6</f>
        <v>0</v>
      </c>
      <c r="K6" s="34">
        <v>0</v>
      </c>
    </row>
    <row r="7" spans="3:11" ht="22.5">
      <c r="C7" s="5">
        <v>13</v>
      </c>
      <c r="D7" s="29" t="s">
        <v>31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40">
        <f t="shared" si="1"/>
        <v>0</v>
      </c>
      <c r="K7" s="34">
        <v>0</v>
      </c>
    </row>
    <row r="8" spans="3:11" ht="11.25">
      <c r="C8" s="5">
        <v>14</v>
      </c>
      <c r="D8" s="29" t="s">
        <v>32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40">
        <f t="shared" si="1"/>
        <v>0</v>
      </c>
      <c r="K8" s="34">
        <v>0</v>
      </c>
    </row>
    <row r="9" spans="3:11" ht="11.25">
      <c r="C9" s="5">
        <v>15</v>
      </c>
      <c r="D9" s="29" t="s">
        <v>33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40">
        <f t="shared" si="1"/>
        <v>0</v>
      </c>
      <c r="K9" s="34">
        <v>0</v>
      </c>
    </row>
    <row r="10" spans="3:11" ht="11.25">
      <c r="C10" s="5">
        <v>16</v>
      </c>
      <c r="D10" s="29" t="s">
        <v>34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40">
        <f t="shared" si="1"/>
        <v>0</v>
      </c>
      <c r="K10" s="34">
        <v>0</v>
      </c>
    </row>
    <row r="11" spans="3:11" ht="11.25">
      <c r="C11" s="5">
        <v>17</v>
      </c>
      <c r="D11" s="29" t="s">
        <v>35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40">
        <f t="shared" si="1"/>
        <v>0</v>
      </c>
      <c r="K11" s="34">
        <v>0</v>
      </c>
    </row>
    <row r="12" spans="3:11" ht="11.25">
      <c r="C12" s="5">
        <v>18</v>
      </c>
      <c r="D12" s="29" t="s">
        <v>36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0">
        <f t="shared" si="1"/>
        <v>0</v>
      </c>
      <c r="K12" s="34">
        <v>0</v>
      </c>
    </row>
    <row r="13" spans="3:11" ht="33.75">
      <c r="C13" s="5">
        <v>19</v>
      </c>
      <c r="D13" s="29" t="s">
        <v>37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40">
        <f t="shared" si="1"/>
        <v>0</v>
      </c>
      <c r="K13" s="34">
        <v>0</v>
      </c>
    </row>
    <row r="14" spans="3:11" ht="11.25">
      <c r="C14" s="5">
        <v>20</v>
      </c>
      <c r="D14" s="30" t="s">
        <v>13</v>
      </c>
      <c r="E14" s="33">
        <f>+SUM(E15:E19)</f>
        <v>0</v>
      </c>
      <c r="F14" s="33">
        <f aca="true" t="shared" si="2" ref="F14:K14">+SUM(F15:F19)</f>
        <v>0</v>
      </c>
      <c r="G14" s="33">
        <f t="shared" si="2"/>
        <v>0</v>
      </c>
      <c r="H14" s="33">
        <f t="shared" si="2"/>
        <v>0</v>
      </c>
      <c r="I14" s="33">
        <f t="shared" si="2"/>
        <v>17346701.53</v>
      </c>
      <c r="J14" s="39">
        <f t="shared" si="2"/>
        <v>17346701.53</v>
      </c>
      <c r="K14" s="33">
        <f t="shared" si="2"/>
        <v>17346701.53</v>
      </c>
    </row>
    <row r="15" spans="3:11" ht="11.25">
      <c r="C15" s="5">
        <v>21</v>
      </c>
      <c r="D15" s="29" t="s">
        <v>38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40">
        <f>+I15-E15</f>
        <v>0</v>
      </c>
      <c r="K15" s="34">
        <v>0</v>
      </c>
    </row>
    <row r="16" spans="3:11" ht="11.25">
      <c r="C16" s="5">
        <v>22</v>
      </c>
      <c r="D16" s="29" t="s">
        <v>39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40">
        <f>+I16-E16</f>
        <v>0</v>
      </c>
      <c r="K16" s="34">
        <v>0</v>
      </c>
    </row>
    <row r="17" spans="3:11" ht="11.25">
      <c r="C17" s="5">
        <v>23</v>
      </c>
      <c r="D17" s="29" t="s">
        <v>40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0">
        <f>+I17-E17</f>
        <v>0</v>
      </c>
      <c r="K17" s="34">
        <v>0</v>
      </c>
    </row>
    <row r="18" spans="1:11" ht="11.25">
      <c r="A18" s="8">
        <v>4</v>
      </c>
      <c r="B18" s="43" t="s">
        <v>79</v>
      </c>
      <c r="C18" s="5">
        <v>24</v>
      </c>
      <c r="D18" s="29" t="s">
        <v>41</v>
      </c>
      <c r="E18" s="34">
        <v>0</v>
      </c>
      <c r="F18" s="34">
        <v>0</v>
      </c>
      <c r="G18" s="34">
        <v>0</v>
      </c>
      <c r="H18" s="34">
        <v>0</v>
      </c>
      <c r="I18" s="34">
        <v>17346701.53</v>
      </c>
      <c r="J18" s="40">
        <f>+I18-E18</f>
        <v>17346701.53</v>
      </c>
      <c r="K18" s="34">
        <f>+J18</f>
        <v>17346701.53</v>
      </c>
    </row>
    <row r="19" spans="3:11" ht="11.25">
      <c r="C19" s="5">
        <v>25</v>
      </c>
      <c r="D19" s="29" t="s">
        <v>42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40">
        <f>+I19-E19</f>
        <v>0</v>
      </c>
      <c r="K19" s="34">
        <v>0</v>
      </c>
    </row>
    <row r="20" spans="3:11" ht="11.25">
      <c r="C20" s="5">
        <v>30</v>
      </c>
      <c r="D20" s="30" t="s">
        <v>14</v>
      </c>
      <c r="E20" s="33">
        <f>+SUM(E21:E22)</f>
        <v>0</v>
      </c>
      <c r="F20" s="33">
        <f aca="true" t="shared" si="3" ref="F20:K20">+SUM(F21:F22)</f>
        <v>0</v>
      </c>
      <c r="G20" s="33">
        <f t="shared" si="3"/>
        <v>0</v>
      </c>
      <c r="H20" s="33">
        <f t="shared" si="3"/>
        <v>0</v>
      </c>
      <c r="I20" s="33">
        <f t="shared" si="3"/>
        <v>0</v>
      </c>
      <c r="J20" s="39">
        <f t="shared" si="3"/>
        <v>0</v>
      </c>
      <c r="K20" s="33">
        <f t="shared" si="3"/>
        <v>0</v>
      </c>
    </row>
    <row r="21" spans="3:11" ht="11.25">
      <c r="C21" s="5">
        <v>31</v>
      </c>
      <c r="D21" s="29" t="s">
        <v>43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40">
        <f>+I21-E21</f>
        <v>0</v>
      </c>
      <c r="K21" s="34">
        <v>0</v>
      </c>
    </row>
    <row r="22" spans="3:11" ht="33.75">
      <c r="C22" s="5">
        <v>39</v>
      </c>
      <c r="D22" s="29" t="s">
        <v>44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40">
        <f>+I22-E22</f>
        <v>0</v>
      </c>
      <c r="K22" s="34">
        <v>0</v>
      </c>
    </row>
    <row r="23" spans="3:11" ht="11.25">
      <c r="C23" s="5">
        <v>40</v>
      </c>
      <c r="D23" s="30" t="s">
        <v>15</v>
      </c>
      <c r="E23" s="33">
        <f>+SUM(E24:E29)</f>
        <v>0</v>
      </c>
      <c r="F23" s="33">
        <f aca="true" t="shared" si="4" ref="F23:K23">+SUM(F24:F29)</f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9">
        <f t="shared" si="4"/>
        <v>0</v>
      </c>
      <c r="K23" s="33">
        <f t="shared" si="4"/>
        <v>0</v>
      </c>
    </row>
    <row r="24" spans="3:11" ht="22.5">
      <c r="C24" s="5">
        <v>41</v>
      </c>
      <c r="D24" s="29" t="s">
        <v>45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40">
        <f aca="true" t="shared" si="5" ref="J24:J29">+I24-E24</f>
        <v>0</v>
      </c>
      <c r="K24" s="34">
        <v>0</v>
      </c>
    </row>
    <row r="25" spans="3:11" ht="11.25">
      <c r="C25" s="5">
        <v>42</v>
      </c>
      <c r="D25" s="29" t="s">
        <v>46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40">
        <f t="shared" si="5"/>
        <v>0</v>
      </c>
      <c r="K25" s="34">
        <v>0</v>
      </c>
    </row>
    <row r="26" spans="3:11" ht="11.25">
      <c r="C26" s="5">
        <v>43</v>
      </c>
      <c r="D26" s="29" t="s">
        <v>47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40">
        <f t="shared" si="5"/>
        <v>0</v>
      </c>
      <c r="K26" s="34">
        <v>0</v>
      </c>
    </row>
    <row r="27" spans="3:11" ht="11.25">
      <c r="C27" s="5">
        <v>44</v>
      </c>
      <c r="D27" s="29" t="s">
        <v>48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40">
        <f t="shared" si="5"/>
        <v>0</v>
      </c>
      <c r="K27" s="34">
        <v>0</v>
      </c>
    </row>
    <row r="28" spans="3:11" ht="11.25">
      <c r="C28" s="5">
        <v>45</v>
      </c>
      <c r="D28" s="29" t="s">
        <v>49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40">
        <f t="shared" si="5"/>
        <v>0</v>
      </c>
      <c r="K28" s="34">
        <v>0</v>
      </c>
    </row>
    <row r="29" spans="3:11" ht="33.75">
      <c r="C29" s="5">
        <v>49</v>
      </c>
      <c r="D29" s="29" t="s">
        <v>50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40">
        <f t="shared" si="5"/>
        <v>0</v>
      </c>
      <c r="K29" s="34">
        <v>0</v>
      </c>
    </row>
    <row r="30" spans="3:11" ht="11.25">
      <c r="C30" s="5">
        <v>50</v>
      </c>
      <c r="D30" s="30" t="s">
        <v>16</v>
      </c>
      <c r="E30" s="33">
        <f>+SUM(E31:E33)</f>
        <v>14430204</v>
      </c>
      <c r="F30" s="33">
        <f aca="true" t="shared" si="6" ref="F30:K30">+SUM(F31:F33)</f>
        <v>9321896</v>
      </c>
      <c r="G30" s="33">
        <f t="shared" si="6"/>
        <v>23752100</v>
      </c>
      <c r="H30" s="33">
        <f t="shared" si="6"/>
        <v>0</v>
      </c>
      <c r="I30" s="33">
        <f t="shared" si="6"/>
        <v>29796633.040000003</v>
      </c>
      <c r="J30" s="39">
        <f>+SUM(J31:J33)</f>
        <v>15366429.040000003</v>
      </c>
      <c r="K30" s="33">
        <f t="shared" si="6"/>
        <v>15366429.040000003</v>
      </c>
    </row>
    <row r="31" spans="1:11" ht="11.25">
      <c r="A31" s="8">
        <v>4</v>
      </c>
      <c r="B31" s="43" t="s">
        <v>80</v>
      </c>
      <c r="C31" s="5">
        <v>51</v>
      </c>
      <c r="D31" s="29" t="s">
        <v>51</v>
      </c>
      <c r="E31" s="34">
        <v>14430204</v>
      </c>
      <c r="F31" s="34">
        <v>9321896</v>
      </c>
      <c r="G31" s="34">
        <f>+E31+F31</f>
        <v>23752100</v>
      </c>
      <c r="H31" s="34">
        <v>0</v>
      </c>
      <c r="I31" s="34">
        <v>29796633.040000003</v>
      </c>
      <c r="J31" s="40">
        <f>+I31-E31</f>
        <v>15366429.040000003</v>
      </c>
      <c r="K31" s="34">
        <f>+J31</f>
        <v>15366429.040000003</v>
      </c>
    </row>
    <row r="32" spans="3:11" ht="11.25">
      <c r="C32" s="5">
        <v>52</v>
      </c>
      <c r="D32" s="29" t="s">
        <v>52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40">
        <f>+I32-E32</f>
        <v>0</v>
      </c>
      <c r="K32" s="34">
        <v>0</v>
      </c>
    </row>
    <row r="33" spans="3:11" ht="33.75">
      <c r="C33" s="5">
        <v>59</v>
      </c>
      <c r="D33" s="29" t="s">
        <v>53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40">
        <f>+I33-E33</f>
        <v>0</v>
      </c>
      <c r="K33" s="34">
        <v>0</v>
      </c>
    </row>
    <row r="34" spans="3:11" ht="11.25">
      <c r="C34" s="5">
        <v>60</v>
      </c>
      <c r="D34" s="30" t="s">
        <v>19</v>
      </c>
      <c r="E34" s="33">
        <f>+SUM(E35:E37)</f>
        <v>0</v>
      </c>
      <c r="F34" s="33">
        <f aca="true" t="shared" si="7" ref="F34:K34">+SUM(F35:F37)</f>
        <v>0</v>
      </c>
      <c r="G34" s="33">
        <f t="shared" si="7"/>
        <v>0</v>
      </c>
      <c r="H34" s="33">
        <f t="shared" si="7"/>
        <v>0</v>
      </c>
      <c r="I34" s="33">
        <f t="shared" si="7"/>
        <v>172069365</v>
      </c>
      <c r="J34" s="39">
        <f t="shared" si="7"/>
        <v>172069365</v>
      </c>
      <c r="K34" s="33">
        <f t="shared" si="7"/>
        <v>172069365</v>
      </c>
    </row>
    <row r="35" spans="3:11" ht="11.25">
      <c r="C35" s="5">
        <v>61</v>
      </c>
      <c r="D35" s="29" t="s">
        <v>54</v>
      </c>
      <c r="E35" s="34">
        <v>0</v>
      </c>
      <c r="F35" s="34">
        <v>0</v>
      </c>
      <c r="G35" s="34">
        <v>0</v>
      </c>
      <c r="H35" s="34">
        <v>0</v>
      </c>
      <c r="I35" s="34">
        <v>172069365</v>
      </c>
      <c r="J35" s="40">
        <f>+I35-E35</f>
        <v>172069365</v>
      </c>
      <c r="K35" s="34">
        <f>+J35</f>
        <v>172069365</v>
      </c>
    </row>
    <row r="36" spans="3:11" ht="11.25">
      <c r="C36" s="5">
        <v>62</v>
      </c>
      <c r="D36" s="29" t="s">
        <v>55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40">
        <f>+I36-E36</f>
        <v>0</v>
      </c>
      <c r="K36" s="34">
        <v>0</v>
      </c>
    </row>
    <row r="37" spans="3:11" ht="33.75">
      <c r="C37" s="5">
        <v>69</v>
      </c>
      <c r="D37" s="31" t="s">
        <v>56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40">
        <f>+I37-E37</f>
        <v>0</v>
      </c>
      <c r="K37" s="34">
        <v>0</v>
      </c>
    </row>
    <row r="38" spans="3:11" ht="11.25">
      <c r="C38" s="5">
        <v>70</v>
      </c>
      <c r="D38" s="30" t="s">
        <v>57</v>
      </c>
      <c r="E38" s="33">
        <f>+SUM(E39:E41)</f>
        <v>312456950</v>
      </c>
      <c r="F38" s="33">
        <f aca="true" t="shared" si="8" ref="F38:K38">+SUM(F39:F41)</f>
        <v>21246630</v>
      </c>
      <c r="G38" s="33">
        <f t="shared" si="8"/>
        <v>333703580</v>
      </c>
      <c r="H38" s="33">
        <f t="shared" si="8"/>
        <v>0</v>
      </c>
      <c r="I38" s="33">
        <f t="shared" si="8"/>
        <v>311668412.08000004</v>
      </c>
      <c r="J38" s="39">
        <f t="shared" si="8"/>
        <v>-788537.9199999571</v>
      </c>
      <c r="K38" s="33">
        <f t="shared" si="8"/>
        <v>0</v>
      </c>
    </row>
    <row r="39" spans="1:11" ht="22.5">
      <c r="A39" s="8">
        <v>4</v>
      </c>
      <c r="B39" s="43" t="s">
        <v>81</v>
      </c>
      <c r="C39" s="5">
        <v>71</v>
      </c>
      <c r="D39" s="29" t="s">
        <v>58</v>
      </c>
      <c r="E39" s="34">
        <v>312456950</v>
      </c>
      <c r="F39" s="34">
        <v>21246630</v>
      </c>
      <c r="G39" s="34">
        <f>+E39+F39</f>
        <v>333703580</v>
      </c>
      <c r="H39" s="34">
        <v>0</v>
      </c>
      <c r="I39" s="34">
        <v>311668412.08000004</v>
      </c>
      <c r="J39" s="40">
        <f>+I39-E39</f>
        <v>-788537.9199999571</v>
      </c>
      <c r="K39" s="34">
        <v>0</v>
      </c>
    </row>
    <row r="40" spans="3:11" ht="22.5">
      <c r="C40" s="5">
        <v>72</v>
      </c>
      <c r="D40" s="29" t="s">
        <v>59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40">
        <f>+I40-E40</f>
        <v>0</v>
      </c>
      <c r="K40" s="34">
        <v>0</v>
      </c>
    </row>
    <row r="41" spans="3:11" ht="22.5">
      <c r="C41" s="5">
        <v>73</v>
      </c>
      <c r="D41" s="29" t="s">
        <v>60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40">
        <f>+I41-E41</f>
        <v>0</v>
      </c>
      <c r="K41" s="34">
        <v>0</v>
      </c>
    </row>
    <row r="42" spans="3:11" ht="11.25">
      <c r="C42" s="5">
        <v>80</v>
      </c>
      <c r="D42" s="30" t="s">
        <v>21</v>
      </c>
      <c r="E42" s="33">
        <f>+SUM(E43:E45)</f>
        <v>185134270</v>
      </c>
      <c r="F42" s="33">
        <f aca="true" t="shared" si="9" ref="F42:K42">+SUM(F43:F45)</f>
        <v>71814740</v>
      </c>
      <c r="G42" s="33">
        <f t="shared" si="9"/>
        <v>256949010</v>
      </c>
      <c r="H42" s="33">
        <f t="shared" si="9"/>
        <v>0</v>
      </c>
      <c r="I42" s="33">
        <f t="shared" si="9"/>
        <v>243868306.17000002</v>
      </c>
      <c r="J42" s="39">
        <f>+SUM(J43:J45)</f>
        <v>58734036.17000002</v>
      </c>
      <c r="K42" s="33">
        <f t="shared" si="9"/>
        <v>58734036.17000002</v>
      </c>
    </row>
    <row r="43" spans="3:11" ht="11.25">
      <c r="C43" s="5">
        <v>81</v>
      </c>
      <c r="D43" s="29" t="s">
        <v>61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40">
        <f>+I43-E43</f>
        <v>0</v>
      </c>
      <c r="K43" s="34">
        <v>0</v>
      </c>
    </row>
    <row r="44" spans="3:11" ht="11.25">
      <c r="C44" s="5">
        <v>82</v>
      </c>
      <c r="D44" s="29" t="s">
        <v>62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40">
        <f>+I44-E44</f>
        <v>0</v>
      </c>
      <c r="K44" s="34">
        <v>0</v>
      </c>
    </row>
    <row r="45" spans="1:11" ht="11.25">
      <c r="A45" s="43" t="s">
        <v>78</v>
      </c>
      <c r="B45" s="43" t="s">
        <v>82</v>
      </c>
      <c r="C45" s="5">
        <v>83</v>
      </c>
      <c r="D45" s="29" t="s">
        <v>63</v>
      </c>
      <c r="E45" s="34">
        <v>185134270</v>
      </c>
      <c r="F45" s="34">
        <v>71814740</v>
      </c>
      <c r="G45" s="34">
        <f>+E45+F45</f>
        <v>256949010</v>
      </c>
      <c r="H45" s="34">
        <v>0</v>
      </c>
      <c r="I45" s="34">
        <v>243868306.17000002</v>
      </c>
      <c r="J45" s="40">
        <f>+I45-E45</f>
        <v>58734036.17000002</v>
      </c>
      <c r="K45" s="34">
        <f>+J45</f>
        <v>58734036.17000002</v>
      </c>
    </row>
    <row r="46" spans="3:11" ht="22.5">
      <c r="C46" s="5">
        <v>90</v>
      </c>
      <c r="D46" s="30" t="s">
        <v>23</v>
      </c>
      <c r="E46" s="33">
        <f>+SUM(E47:E52)</f>
        <v>2460248926</v>
      </c>
      <c r="F46" s="33">
        <f aca="true" t="shared" si="10" ref="F46:K46">+SUM(F47:F52)</f>
        <v>38959860</v>
      </c>
      <c r="G46" s="33">
        <f t="shared" si="10"/>
        <v>2499208786</v>
      </c>
      <c r="H46" s="33">
        <f t="shared" si="10"/>
        <v>0</v>
      </c>
      <c r="I46" s="33">
        <f t="shared" si="10"/>
        <v>2457860564.5099998</v>
      </c>
      <c r="J46" s="39">
        <f>+SUM(J47:J51)</f>
        <v>-2388361.4900000207</v>
      </c>
      <c r="K46" s="33">
        <f t="shared" si="10"/>
        <v>7393964.989999998</v>
      </c>
    </row>
    <row r="47" spans="3:11" ht="11.25">
      <c r="C47" s="5">
        <v>91</v>
      </c>
      <c r="D47" s="29" t="s">
        <v>64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40">
        <f aca="true" t="shared" si="11" ref="J47:J52">+I47-E47</f>
        <v>0</v>
      </c>
      <c r="K47" s="34">
        <v>0</v>
      </c>
    </row>
    <row r="48" spans="3:11" ht="11.25">
      <c r="C48" s="5">
        <v>92</v>
      </c>
      <c r="D48" s="29" t="s">
        <v>65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40">
        <f t="shared" si="11"/>
        <v>0</v>
      </c>
      <c r="K48" s="34">
        <v>0</v>
      </c>
    </row>
    <row r="49" spans="1:11" ht="11.25">
      <c r="A49" s="43" t="s">
        <v>77</v>
      </c>
      <c r="B49" s="43" t="s">
        <v>83</v>
      </c>
      <c r="C49" s="5">
        <v>93</v>
      </c>
      <c r="D49" s="29" t="s">
        <v>66</v>
      </c>
      <c r="E49" s="34">
        <v>2454726810</v>
      </c>
      <c r="F49" s="34">
        <v>37370852</v>
      </c>
      <c r="G49" s="34">
        <f>+E49+F49</f>
        <v>2492097662</v>
      </c>
      <c r="H49" s="34">
        <v>0</v>
      </c>
      <c r="I49" s="34">
        <v>2444944483.52</v>
      </c>
      <c r="J49" s="40">
        <f t="shared" si="11"/>
        <v>-9782326.48000002</v>
      </c>
      <c r="K49" s="34">
        <v>0</v>
      </c>
    </row>
    <row r="50" spans="1:11" ht="11.25">
      <c r="A50" s="8">
        <v>7</v>
      </c>
      <c r="B50" s="43" t="s">
        <v>83</v>
      </c>
      <c r="C50" s="5">
        <v>94</v>
      </c>
      <c r="D50" s="29" t="s">
        <v>67</v>
      </c>
      <c r="E50" s="34">
        <v>5522116</v>
      </c>
      <c r="F50" s="34">
        <v>1589008</v>
      </c>
      <c r="G50" s="34">
        <f>+E50+F50</f>
        <v>7111124</v>
      </c>
      <c r="H50" s="34">
        <v>0</v>
      </c>
      <c r="I50" s="34">
        <v>12916080.989999998</v>
      </c>
      <c r="J50" s="40">
        <f t="shared" si="11"/>
        <v>7393964.989999998</v>
      </c>
      <c r="K50" s="34">
        <f>+J50</f>
        <v>7393964.989999998</v>
      </c>
    </row>
    <row r="51" spans="3:11" ht="11.25">
      <c r="C51" s="5">
        <v>95</v>
      </c>
      <c r="D51" s="29" t="s">
        <v>68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40">
        <f t="shared" si="11"/>
        <v>0</v>
      </c>
      <c r="K51" s="34">
        <v>0</v>
      </c>
    </row>
    <row r="52" spans="3:11" ht="11.25">
      <c r="C52" s="5">
        <v>96</v>
      </c>
      <c r="D52" s="29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40">
        <f t="shared" si="11"/>
        <v>0</v>
      </c>
      <c r="K52" s="34">
        <v>0</v>
      </c>
    </row>
    <row r="53" spans="3:11" ht="11.25">
      <c r="C53" s="32" t="s">
        <v>27</v>
      </c>
      <c r="D53" s="30" t="s">
        <v>70</v>
      </c>
      <c r="E53" s="33">
        <f>+SUM(E54:E56)</f>
        <v>816910061</v>
      </c>
      <c r="F53" s="33">
        <f aca="true" t="shared" si="12" ref="F53:K53">+SUM(F54:F56)</f>
        <v>336878824</v>
      </c>
      <c r="G53" s="33">
        <f t="shared" si="12"/>
        <v>1153788885</v>
      </c>
      <c r="H53" s="33">
        <f t="shared" si="12"/>
        <v>0</v>
      </c>
      <c r="I53" s="33">
        <f t="shared" si="12"/>
        <v>0</v>
      </c>
      <c r="J53" s="33">
        <f t="shared" si="12"/>
        <v>-816910061</v>
      </c>
      <c r="K53" s="33">
        <f t="shared" si="12"/>
        <v>0</v>
      </c>
    </row>
    <row r="54" spans="3:11" ht="11.25">
      <c r="C54" s="32" t="s">
        <v>74</v>
      </c>
      <c r="D54" s="29" t="s">
        <v>71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40">
        <f>+I54-E54</f>
        <v>0</v>
      </c>
      <c r="K54" s="34">
        <v>0</v>
      </c>
    </row>
    <row r="55" spans="3:11" ht="11.25">
      <c r="C55" s="32" t="s">
        <v>75</v>
      </c>
      <c r="D55" s="29" t="s">
        <v>72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40">
        <f>+I55-E55</f>
        <v>0</v>
      </c>
      <c r="K55" s="34">
        <v>0</v>
      </c>
    </row>
    <row r="56" spans="3:11" ht="11.25">
      <c r="C56" s="32" t="s">
        <v>76</v>
      </c>
      <c r="D56" s="29" t="s">
        <v>73</v>
      </c>
      <c r="E56" s="34">
        <v>816910061</v>
      </c>
      <c r="F56" s="34">
        <v>336878824</v>
      </c>
      <c r="G56" s="34">
        <f>+E56+F56</f>
        <v>1153788885</v>
      </c>
      <c r="H56" s="34">
        <v>0</v>
      </c>
      <c r="I56" s="34">
        <v>0</v>
      </c>
      <c r="J56" s="40">
        <f>+I56-E56</f>
        <v>-816910061</v>
      </c>
      <c r="K56" s="34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8" customWidth="1"/>
  </cols>
  <sheetData>
    <row r="1" spans="1:9" s="17" customFormat="1" ht="34.5" customHeight="1">
      <c r="A1" s="44" t="s">
        <v>85</v>
      </c>
      <c r="B1" s="45"/>
      <c r="C1" s="45"/>
      <c r="D1" s="45"/>
      <c r="E1" s="45"/>
      <c r="F1" s="45"/>
      <c r="G1" s="45"/>
      <c r="H1" s="45"/>
      <c r="I1" s="46"/>
    </row>
    <row r="2" spans="1:9" s="26" customFormat="1" ht="24.75" customHeight="1">
      <c r="A2" s="9" t="s">
        <v>1</v>
      </c>
      <c r="B2" s="9" t="s">
        <v>0</v>
      </c>
      <c r="C2" s="25" t="s">
        <v>6</v>
      </c>
      <c r="D2" s="25" t="s">
        <v>28</v>
      </c>
      <c r="E2" s="25" t="s">
        <v>7</v>
      </c>
      <c r="F2" s="25" t="s">
        <v>8</v>
      </c>
      <c r="G2" s="25" t="s">
        <v>10</v>
      </c>
      <c r="H2" s="25" t="s">
        <v>11</v>
      </c>
      <c r="I2" s="7" t="s">
        <v>9</v>
      </c>
    </row>
    <row r="3" spans="1:9" s="11" customFormat="1" ht="11.25">
      <c r="A3" s="18">
        <v>90001</v>
      </c>
      <c r="B3" s="24" t="s">
        <v>4</v>
      </c>
      <c r="C3" s="33">
        <f>+C9+C14+C15+C16+C17</f>
        <v>3789180411</v>
      </c>
      <c r="D3" s="33">
        <f>+D9+D14+D15+D16+D17</f>
        <v>478221950</v>
      </c>
      <c r="E3" s="33">
        <f>+E9+E14+E15+E16+E17</f>
        <v>4267402361</v>
      </c>
      <c r="F3" s="33">
        <f>+F9+F14+F15+F16+F17</f>
        <v>0</v>
      </c>
      <c r="G3" s="33">
        <f>+G9+G14+G15+G16+G17+G5+G11</f>
        <v>3232609982.33</v>
      </c>
      <c r="H3" s="33">
        <f>+G3-C3</f>
        <v>-556570428.6700001</v>
      </c>
      <c r="I3" s="38">
        <f>+I5+I11+I16+I15+I8</f>
        <v>270910496.73</v>
      </c>
    </row>
    <row r="4" spans="1:9" s="11" customFormat="1" ht="11.25">
      <c r="A4" s="20">
        <v>10</v>
      </c>
      <c r="B4" s="11" t="s">
        <v>12</v>
      </c>
      <c r="C4" s="34">
        <f>+EAI!E4</f>
        <v>0</v>
      </c>
      <c r="D4" s="34">
        <f>+EAI!F4</f>
        <v>0</v>
      </c>
      <c r="E4" s="34">
        <f>+EAI!G4</f>
        <v>0</v>
      </c>
      <c r="F4" s="34">
        <f>+EAI!H4</f>
        <v>0</v>
      </c>
      <c r="G4" s="34">
        <f>+EAI!I4</f>
        <v>0</v>
      </c>
      <c r="H4" s="34">
        <f>+EAI!J4</f>
        <v>0</v>
      </c>
      <c r="I4" s="35">
        <v>0</v>
      </c>
    </row>
    <row r="5" spans="1:9" s="11" customFormat="1" ht="11.25">
      <c r="A5" s="20">
        <v>20</v>
      </c>
      <c r="B5" s="11" t="s">
        <v>13</v>
      </c>
      <c r="C5" s="34">
        <f>+EAI!E14</f>
        <v>0</v>
      </c>
      <c r="D5" s="34">
        <f>+EAI!F14</f>
        <v>0</v>
      </c>
      <c r="E5" s="34">
        <f>+EAI!G14</f>
        <v>0</v>
      </c>
      <c r="F5" s="34">
        <f>+EAI!H14</f>
        <v>0</v>
      </c>
      <c r="G5" s="34">
        <f>+EAI!I14</f>
        <v>17346701.53</v>
      </c>
      <c r="H5" s="40">
        <f aca="true" t="shared" si="0" ref="H5:H16">+G5-C5</f>
        <v>17346701.53</v>
      </c>
      <c r="I5" s="35">
        <f>+H5</f>
        <v>17346701.53</v>
      </c>
    </row>
    <row r="6" spans="1:9" s="11" customFormat="1" ht="11.25">
      <c r="A6" s="20">
        <v>30</v>
      </c>
      <c r="B6" s="11" t="s">
        <v>14</v>
      </c>
      <c r="C6" s="34">
        <f>+EAI!E20</f>
        <v>0</v>
      </c>
      <c r="D6" s="34">
        <f>+EAI!F20</f>
        <v>0</v>
      </c>
      <c r="E6" s="34">
        <f>+EAI!G20</f>
        <v>0</v>
      </c>
      <c r="F6" s="34">
        <f>+EAI!H20</f>
        <v>0</v>
      </c>
      <c r="G6" s="34">
        <f>+EAI!I20</f>
        <v>0</v>
      </c>
      <c r="H6" s="40">
        <f t="shared" si="0"/>
        <v>0</v>
      </c>
      <c r="I6" s="35">
        <v>0</v>
      </c>
    </row>
    <row r="7" spans="1:9" s="11" customFormat="1" ht="11.25">
      <c r="A7" s="20">
        <v>40</v>
      </c>
      <c r="B7" s="11" t="s">
        <v>15</v>
      </c>
      <c r="C7" s="34">
        <f>+EAI!E23</f>
        <v>0</v>
      </c>
      <c r="D7" s="34">
        <f>+EAI!F23</f>
        <v>0</v>
      </c>
      <c r="E7" s="34">
        <f>+EAI!G23</f>
        <v>0</v>
      </c>
      <c r="F7" s="34">
        <f>+EAI!H23</f>
        <v>0</v>
      </c>
      <c r="G7" s="34">
        <f>+EAI!I23</f>
        <v>0</v>
      </c>
      <c r="H7" s="40">
        <f t="shared" si="0"/>
        <v>0</v>
      </c>
      <c r="I7" s="35">
        <v>0</v>
      </c>
    </row>
    <row r="8" spans="1:9" s="11" customFormat="1" ht="11.25">
      <c r="A8" s="20">
        <v>50</v>
      </c>
      <c r="B8" s="11" t="s">
        <v>16</v>
      </c>
      <c r="C8" s="34">
        <f>+C9+C10</f>
        <v>14430204</v>
      </c>
      <c r="D8" s="34">
        <f>+D9+D10</f>
        <v>9321896</v>
      </c>
      <c r="E8" s="34">
        <f>+E9+E10</f>
        <v>23752100</v>
      </c>
      <c r="F8" s="34">
        <f>+F9+F10</f>
        <v>0</v>
      </c>
      <c r="G8" s="34">
        <f>+G9+G10</f>
        <v>29796633.040000003</v>
      </c>
      <c r="H8" s="40">
        <f t="shared" si="0"/>
        <v>15366429.040000003</v>
      </c>
      <c r="I8" s="35">
        <f>+H8</f>
        <v>15366429.040000003</v>
      </c>
    </row>
    <row r="9" spans="1:9" s="11" customFormat="1" ht="11.25">
      <c r="A9" s="20">
        <v>51</v>
      </c>
      <c r="B9" s="21" t="s">
        <v>17</v>
      </c>
      <c r="C9" s="34">
        <f>+EAI!E31</f>
        <v>14430204</v>
      </c>
      <c r="D9" s="34">
        <f>+EAI!F31</f>
        <v>9321896</v>
      </c>
      <c r="E9" s="34">
        <f>+EAI!G31</f>
        <v>23752100</v>
      </c>
      <c r="F9" s="34">
        <f>+EAI!H31</f>
        <v>0</v>
      </c>
      <c r="G9" s="34">
        <f>+EAI!I31</f>
        <v>29796633.040000003</v>
      </c>
      <c r="H9" s="40">
        <f t="shared" si="0"/>
        <v>15366429.040000003</v>
      </c>
      <c r="I9" s="35">
        <f>+H9</f>
        <v>15366429.040000003</v>
      </c>
    </row>
    <row r="10" spans="1:9" s="11" customFormat="1" ht="11.25">
      <c r="A10" s="20">
        <v>52</v>
      </c>
      <c r="B10" s="21" t="s">
        <v>18</v>
      </c>
      <c r="C10" s="34">
        <f>+EAI!E32</f>
        <v>0</v>
      </c>
      <c r="D10" s="34">
        <f>+EAI!F32</f>
        <v>0</v>
      </c>
      <c r="E10" s="34">
        <f>+EAI!G32</f>
        <v>0</v>
      </c>
      <c r="F10" s="34">
        <f>+EAI!H32</f>
        <v>0</v>
      </c>
      <c r="G10" s="34">
        <f>+EAI!I32</f>
        <v>0</v>
      </c>
      <c r="H10" s="40">
        <f t="shared" si="0"/>
        <v>0</v>
      </c>
      <c r="I10" s="35">
        <v>0</v>
      </c>
    </row>
    <row r="11" spans="1:9" s="11" customFormat="1" ht="11.25">
      <c r="A11" s="20">
        <v>60</v>
      </c>
      <c r="B11" s="11" t="s">
        <v>19</v>
      </c>
      <c r="C11" s="34">
        <f>+C12+C13</f>
        <v>0</v>
      </c>
      <c r="D11" s="34">
        <f>+D12+D13</f>
        <v>0</v>
      </c>
      <c r="E11" s="34">
        <f>+E12+E13</f>
        <v>0</v>
      </c>
      <c r="F11" s="34">
        <f>+F12+F13</f>
        <v>0</v>
      </c>
      <c r="G11" s="34">
        <f>+G12+G13</f>
        <v>172069365</v>
      </c>
      <c r="H11" s="40">
        <f t="shared" si="0"/>
        <v>172069365</v>
      </c>
      <c r="I11" s="35">
        <f>+H11</f>
        <v>172069365</v>
      </c>
    </row>
    <row r="12" spans="1:9" s="11" customFormat="1" ht="11.25">
      <c r="A12" s="20">
        <v>61</v>
      </c>
      <c r="B12" s="21" t="s">
        <v>17</v>
      </c>
      <c r="C12" s="34">
        <f>+EAI!E35</f>
        <v>0</v>
      </c>
      <c r="D12" s="34">
        <f>+EAI!F35</f>
        <v>0</v>
      </c>
      <c r="E12" s="34">
        <f>+EAI!G35</f>
        <v>0</v>
      </c>
      <c r="F12" s="34">
        <f>+EAI!H35</f>
        <v>0</v>
      </c>
      <c r="G12" s="34">
        <f>+EAI!I35</f>
        <v>172069365</v>
      </c>
      <c r="H12" s="40">
        <f t="shared" si="0"/>
        <v>172069365</v>
      </c>
      <c r="I12" s="35">
        <f>+H12</f>
        <v>172069365</v>
      </c>
    </row>
    <row r="13" spans="1:9" s="11" customFormat="1" ht="11.25">
      <c r="A13" s="20">
        <v>62</v>
      </c>
      <c r="B13" s="21" t="s">
        <v>18</v>
      </c>
      <c r="C13" s="34">
        <f>+EAI!E36</f>
        <v>0</v>
      </c>
      <c r="D13" s="34">
        <f>+EAI!F36</f>
        <v>0</v>
      </c>
      <c r="E13" s="34">
        <f>+EAI!G36</f>
        <v>0</v>
      </c>
      <c r="F13" s="34">
        <f>+EAI!H36</f>
        <v>0</v>
      </c>
      <c r="G13" s="34">
        <f>+EAI!I36</f>
        <v>0</v>
      </c>
      <c r="H13" s="40">
        <f t="shared" si="0"/>
        <v>0</v>
      </c>
      <c r="I13" s="35">
        <v>0</v>
      </c>
    </row>
    <row r="14" spans="1:9" s="11" customFormat="1" ht="11.25">
      <c r="A14" s="20">
        <v>70</v>
      </c>
      <c r="B14" s="11" t="s">
        <v>20</v>
      </c>
      <c r="C14" s="34">
        <f>+EAI!E38</f>
        <v>312456950</v>
      </c>
      <c r="D14" s="34">
        <f>+EAI!F38</f>
        <v>21246630</v>
      </c>
      <c r="E14" s="34">
        <f>+EAI!G38</f>
        <v>333703580</v>
      </c>
      <c r="F14" s="34">
        <f>+EAI!H38</f>
        <v>0</v>
      </c>
      <c r="G14" s="34">
        <f>+EAI!I38</f>
        <v>311668412.08000004</v>
      </c>
      <c r="H14" s="40">
        <f t="shared" si="0"/>
        <v>-788537.9199999571</v>
      </c>
      <c r="I14" s="35">
        <v>0</v>
      </c>
    </row>
    <row r="15" spans="1:9" s="11" customFormat="1" ht="11.25">
      <c r="A15" s="20">
        <v>80</v>
      </c>
      <c r="B15" s="11" t="s">
        <v>21</v>
      </c>
      <c r="C15" s="34">
        <f>+EAI!E42</f>
        <v>185134270</v>
      </c>
      <c r="D15" s="34">
        <f>+EAI!F42</f>
        <v>71814740</v>
      </c>
      <c r="E15" s="34">
        <f>+EAI!G42</f>
        <v>256949010</v>
      </c>
      <c r="F15" s="34">
        <f>+EAI!H42</f>
        <v>0</v>
      </c>
      <c r="G15" s="34">
        <f>+EAI!I42</f>
        <v>243868306.17000002</v>
      </c>
      <c r="H15" s="40">
        <f t="shared" si="0"/>
        <v>58734036.17000002</v>
      </c>
      <c r="I15" s="35">
        <f>+H15</f>
        <v>58734036.17000002</v>
      </c>
    </row>
    <row r="16" spans="1:9" s="11" customFormat="1" ht="11.25">
      <c r="A16" s="20">
        <v>90</v>
      </c>
      <c r="B16" s="11" t="s">
        <v>23</v>
      </c>
      <c r="C16" s="34">
        <f>+EAI!E46</f>
        <v>2460248926</v>
      </c>
      <c r="D16" s="34">
        <f>+EAI!F46</f>
        <v>38959860</v>
      </c>
      <c r="E16" s="34">
        <f>+EAI!G46</f>
        <v>2499208786</v>
      </c>
      <c r="F16" s="34">
        <f>+EAI!H46</f>
        <v>0</v>
      </c>
      <c r="G16" s="34">
        <f>+EAI!I46</f>
        <v>2457860564.5099998</v>
      </c>
      <c r="H16" s="40">
        <f t="shared" si="0"/>
        <v>-2388361.490000248</v>
      </c>
      <c r="I16" s="35">
        <f>+EAI!K46</f>
        <v>7393964.989999998</v>
      </c>
    </row>
    <row r="17" spans="1:9" s="11" customFormat="1" ht="11.25">
      <c r="A17" s="23" t="s">
        <v>27</v>
      </c>
      <c r="B17" s="19" t="s">
        <v>22</v>
      </c>
      <c r="C17" s="36">
        <f>+EAI!E53</f>
        <v>816910061</v>
      </c>
      <c r="D17" s="36">
        <f>+EAI!F53</f>
        <v>336878824</v>
      </c>
      <c r="E17" s="36">
        <f>+EAI!G53</f>
        <v>1153788885</v>
      </c>
      <c r="F17" s="36">
        <f>+EAI!H53</f>
        <v>0</v>
      </c>
      <c r="G17" s="36">
        <f>+EAI!I53</f>
        <v>0</v>
      </c>
      <c r="H17" s="36">
        <f>+G17-C17</f>
        <v>-816910061</v>
      </c>
      <c r="I17" s="37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12" defaultRowHeight="11.25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11" customWidth="1"/>
  </cols>
  <sheetData>
    <row r="1" spans="1:9" s="17" customFormat="1" ht="34.5" customHeight="1">
      <c r="A1" s="44" t="s">
        <v>86</v>
      </c>
      <c r="B1" s="45"/>
      <c r="C1" s="45"/>
      <c r="D1" s="45"/>
      <c r="E1" s="45"/>
      <c r="F1" s="45"/>
      <c r="G1" s="45"/>
      <c r="H1" s="45"/>
      <c r="I1" s="46"/>
    </row>
    <row r="2" spans="1:9" s="26" customFormat="1" ht="24.75" customHeight="1">
      <c r="A2" s="9" t="s">
        <v>1</v>
      </c>
      <c r="B2" s="6" t="s">
        <v>0</v>
      </c>
      <c r="C2" s="7" t="s">
        <v>6</v>
      </c>
      <c r="D2" s="25" t="s">
        <v>28</v>
      </c>
      <c r="E2" s="7" t="s">
        <v>7</v>
      </c>
      <c r="F2" s="7" t="s">
        <v>8</v>
      </c>
      <c r="G2" s="7" t="s">
        <v>10</v>
      </c>
      <c r="H2" s="7" t="s">
        <v>11</v>
      </c>
      <c r="I2" s="7" t="s">
        <v>9</v>
      </c>
    </row>
    <row r="3" spans="1:9" ht="11.25">
      <c r="A3" s="27">
        <v>90001</v>
      </c>
      <c r="B3" s="14" t="s">
        <v>4</v>
      </c>
      <c r="C3" s="41">
        <f aca="true" t="shared" si="0" ref="C3:H3">+C8+C11+C5+C6+C7+C14+C15+C17+C18+C19+C21</f>
        <v>3789180411</v>
      </c>
      <c r="D3" s="41">
        <f t="shared" si="0"/>
        <v>478221950</v>
      </c>
      <c r="E3" s="41">
        <f t="shared" si="0"/>
        <v>4267402361</v>
      </c>
      <c r="F3" s="41">
        <f t="shared" si="0"/>
        <v>0</v>
      </c>
      <c r="G3" s="41">
        <f t="shared" si="0"/>
        <v>3232609982.33</v>
      </c>
      <c r="H3" s="41">
        <f t="shared" si="0"/>
        <v>-556570428.6700002</v>
      </c>
      <c r="I3" s="42">
        <f>+I8+I11+I5+I6+I7+I14+I15+I17+I18+I19+I21</f>
        <v>270910496.73</v>
      </c>
    </row>
    <row r="4" spans="1:9" ht="11.25">
      <c r="A4" s="22">
        <v>90002</v>
      </c>
      <c r="B4" s="12" t="s">
        <v>24</v>
      </c>
      <c r="C4" s="33"/>
      <c r="D4" s="33"/>
      <c r="E4" s="33"/>
      <c r="F4" s="33"/>
      <c r="G4" s="33"/>
      <c r="H4" s="33"/>
      <c r="I4" s="38"/>
    </row>
    <row r="5" spans="1:9" ht="11.25">
      <c r="A5" s="20">
        <v>10</v>
      </c>
      <c r="B5" s="10" t="s">
        <v>12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5">
        <f aca="true" t="shared" si="1" ref="I5:I10">+H5</f>
        <v>0</v>
      </c>
    </row>
    <row r="6" spans="1:9" ht="11.25">
      <c r="A6" s="20">
        <v>30</v>
      </c>
      <c r="B6" s="10" t="s">
        <v>14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5">
        <f t="shared" si="1"/>
        <v>0</v>
      </c>
    </row>
    <row r="7" spans="1:9" ht="11.25">
      <c r="A7" s="20">
        <v>40</v>
      </c>
      <c r="B7" s="10" t="s">
        <v>15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5">
        <f t="shared" si="1"/>
        <v>0</v>
      </c>
    </row>
    <row r="8" spans="1:9" ht="11.25">
      <c r="A8" s="20">
        <v>50</v>
      </c>
      <c r="B8" s="10" t="s">
        <v>16</v>
      </c>
      <c r="C8" s="34">
        <f aca="true" t="shared" si="2" ref="C8:H8">+C9+C10</f>
        <v>14430204</v>
      </c>
      <c r="D8" s="34">
        <f t="shared" si="2"/>
        <v>9321896</v>
      </c>
      <c r="E8" s="34">
        <f t="shared" si="2"/>
        <v>23752100</v>
      </c>
      <c r="F8" s="34">
        <f t="shared" si="2"/>
        <v>0</v>
      </c>
      <c r="G8" s="34">
        <f t="shared" si="2"/>
        <v>29796633.040000003</v>
      </c>
      <c r="H8" s="34">
        <f t="shared" si="2"/>
        <v>15366429.040000003</v>
      </c>
      <c r="I8" s="35">
        <f t="shared" si="1"/>
        <v>15366429.040000003</v>
      </c>
    </row>
    <row r="9" spans="1:9" ht="11.25">
      <c r="A9" s="20">
        <v>51</v>
      </c>
      <c r="B9" s="21" t="s">
        <v>17</v>
      </c>
      <c r="C9" s="34">
        <f>+EAI!E31</f>
        <v>14430204</v>
      </c>
      <c r="D9" s="34">
        <f>+EAI!F31</f>
        <v>9321896</v>
      </c>
      <c r="E9" s="34">
        <f>+EAI!G31</f>
        <v>23752100</v>
      </c>
      <c r="F9" s="34">
        <f>+EAI!H31</f>
        <v>0</v>
      </c>
      <c r="G9" s="34">
        <f>+EAI!I31</f>
        <v>29796633.040000003</v>
      </c>
      <c r="H9" s="34">
        <f>+EAI!J31</f>
        <v>15366429.040000003</v>
      </c>
      <c r="I9" s="35">
        <f t="shared" si="1"/>
        <v>15366429.040000003</v>
      </c>
    </row>
    <row r="10" spans="1:9" ht="11.25">
      <c r="A10" s="20">
        <v>52</v>
      </c>
      <c r="B10" s="21" t="s">
        <v>18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>
        <f t="shared" si="1"/>
        <v>0</v>
      </c>
    </row>
    <row r="11" spans="1:9" ht="11.25">
      <c r="A11" s="20">
        <v>60</v>
      </c>
      <c r="B11" s="10" t="s">
        <v>19</v>
      </c>
      <c r="C11" s="34">
        <f aca="true" t="shared" si="3" ref="C11:I11">+C12+C13</f>
        <v>0</v>
      </c>
      <c r="D11" s="34">
        <f t="shared" si="3"/>
        <v>0</v>
      </c>
      <c r="E11" s="34">
        <f t="shared" si="3"/>
        <v>0</v>
      </c>
      <c r="F11" s="34">
        <f t="shared" si="3"/>
        <v>0</v>
      </c>
      <c r="G11" s="34">
        <f t="shared" si="3"/>
        <v>172069365</v>
      </c>
      <c r="H11" s="34">
        <f t="shared" si="3"/>
        <v>172069365</v>
      </c>
      <c r="I11" s="34">
        <f t="shared" si="3"/>
        <v>172069365</v>
      </c>
    </row>
    <row r="12" spans="1:9" ht="11.25">
      <c r="A12" s="20">
        <v>61</v>
      </c>
      <c r="B12" s="21" t="s">
        <v>17</v>
      </c>
      <c r="C12" s="34">
        <v>0</v>
      </c>
      <c r="D12" s="34">
        <v>0</v>
      </c>
      <c r="E12" s="34">
        <v>0</v>
      </c>
      <c r="F12" s="34">
        <v>0</v>
      </c>
      <c r="G12" s="34">
        <f>+CRI!G12</f>
        <v>172069365</v>
      </c>
      <c r="H12" s="34">
        <f>+EAI!J34</f>
        <v>172069365</v>
      </c>
      <c r="I12" s="35">
        <f>+H12</f>
        <v>172069365</v>
      </c>
    </row>
    <row r="13" spans="1:9" ht="11.25">
      <c r="A13" s="20">
        <v>62</v>
      </c>
      <c r="B13" s="21" t="s">
        <v>18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5">
        <f>+H13</f>
        <v>0</v>
      </c>
    </row>
    <row r="14" spans="1:9" ht="11.25">
      <c r="A14" s="20">
        <v>80</v>
      </c>
      <c r="B14" s="10" t="s">
        <v>21</v>
      </c>
      <c r="C14" s="34">
        <f>+EAI!E45</f>
        <v>185134270</v>
      </c>
      <c r="D14" s="34">
        <f>+EAI!F45</f>
        <v>71814740</v>
      </c>
      <c r="E14" s="34">
        <f>+EAI!G45</f>
        <v>256949010</v>
      </c>
      <c r="F14" s="34">
        <f>+EAI!H45</f>
        <v>0</v>
      </c>
      <c r="G14" s="34">
        <f>+EAI!I45</f>
        <v>243868306.17000002</v>
      </c>
      <c r="H14" s="34">
        <f>+EAI!J45</f>
        <v>58734036.17000002</v>
      </c>
      <c r="I14" s="35">
        <f>+H14</f>
        <v>58734036.17000002</v>
      </c>
    </row>
    <row r="15" spans="1:9" ht="11.25">
      <c r="A15" s="20">
        <v>90</v>
      </c>
      <c r="B15" s="10" t="s">
        <v>23</v>
      </c>
      <c r="C15" s="34">
        <f>+EAI!E46</f>
        <v>2460248926</v>
      </c>
      <c r="D15" s="34">
        <f>+EAI!F46</f>
        <v>38959860</v>
      </c>
      <c r="E15" s="34">
        <f>+EAI!G46</f>
        <v>2499208786</v>
      </c>
      <c r="F15" s="34">
        <f>+EAI!H46</f>
        <v>0</v>
      </c>
      <c r="G15" s="34">
        <f>+EAI!I46</f>
        <v>2457860564.5099998</v>
      </c>
      <c r="H15" s="34">
        <f>+CRI!H16</f>
        <v>-2388361.490000248</v>
      </c>
      <c r="I15" s="35">
        <f>+CRI!I16</f>
        <v>7393964.989999998</v>
      </c>
    </row>
    <row r="16" spans="1:9" ht="11.25">
      <c r="A16" s="22">
        <v>90003</v>
      </c>
      <c r="B16" s="12" t="s">
        <v>25</v>
      </c>
      <c r="C16" s="33"/>
      <c r="D16" s="33"/>
      <c r="E16" s="33"/>
      <c r="F16" s="33"/>
      <c r="G16" s="33"/>
      <c r="H16" s="33"/>
      <c r="I16" s="38"/>
    </row>
    <row r="17" spans="1:9" ht="11.25">
      <c r="A17" s="20">
        <v>20</v>
      </c>
      <c r="B17" s="10" t="s">
        <v>13</v>
      </c>
      <c r="C17" s="34">
        <f>+EAI!E14</f>
        <v>0</v>
      </c>
      <c r="D17" s="34">
        <f>+EAI!F14</f>
        <v>0</v>
      </c>
      <c r="E17" s="34">
        <f>+EAI!G14</f>
        <v>0</v>
      </c>
      <c r="F17" s="34">
        <f>+EAI!H14</f>
        <v>0</v>
      </c>
      <c r="G17" s="34">
        <f>+EAI!I14</f>
        <v>17346701.53</v>
      </c>
      <c r="H17" s="34">
        <f>+EAI!J14</f>
        <v>17346701.53</v>
      </c>
      <c r="I17" s="35">
        <f>+H17-C17</f>
        <v>17346701.53</v>
      </c>
    </row>
    <row r="18" spans="1:9" ht="11.25">
      <c r="A18" s="20">
        <v>70</v>
      </c>
      <c r="B18" s="10" t="s">
        <v>20</v>
      </c>
      <c r="C18" s="34">
        <f>+EAI!E38</f>
        <v>312456950</v>
      </c>
      <c r="D18" s="34">
        <f>+EAI!F38</f>
        <v>21246630</v>
      </c>
      <c r="E18" s="34">
        <f>+EAI!G38</f>
        <v>333703580</v>
      </c>
      <c r="F18" s="34">
        <f>+EAI!H38</f>
        <v>0</v>
      </c>
      <c r="G18" s="34">
        <f>+EAI!I38</f>
        <v>311668412.08000004</v>
      </c>
      <c r="H18" s="34">
        <f>+CRI!H14</f>
        <v>-788537.9199999571</v>
      </c>
      <c r="I18" s="35">
        <v>0</v>
      </c>
    </row>
    <row r="19" spans="1:9" ht="11.25">
      <c r="A19" s="20">
        <v>90</v>
      </c>
      <c r="B19" s="10" t="s">
        <v>23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5">
        <f>+H19</f>
        <v>0</v>
      </c>
    </row>
    <row r="20" spans="1:9" ht="11.25">
      <c r="A20" s="22">
        <v>90004</v>
      </c>
      <c r="B20" s="17" t="s">
        <v>26</v>
      </c>
      <c r="C20" s="33"/>
      <c r="D20" s="33"/>
      <c r="E20" s="33"/>
      <c r="F20" s="33"/>
      <c r="G20" s="33"/>
      <c r="H20" s="33"/>
      <c r="I20" s="38"/>
    </row>
    <row r="21" spans="1:9" ht="11.25">
      <c r="A21" s="23" t="s">
        <v>27</v>
      </c>
      <c r="B21" s="19" t="s">
        <v>22</v>
      </c>
      <c r="C21" s="36">
        <f>+EAI!E53</f>
        <v>816910061</v>
      </c>
      <c r="D21" s="36">
        <f>+EAI!F53</f>
        <v>336878824</v>
      </c>
      <c r="E21" s="36">
        <f>+EAI!G53</f>
        <v>1153788885</v>
      </c>
      <c r="F21" s="36">
        <f>+EAI!H53</f>
        <v>0</v>
      </c>
      <c r="G21" s="36">
        <f>+EAI!I53</f>
        <v>0</v>
      </c>
      <c r="H21" s="36">
        <f>+CRI!H17</f>
        <v>-816910061</v>
      </c>
      <c r="I21" s="37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Alfonso Adrián Martínez Plaza</cp:lastModifiedBy>
  <cp:lastPrinted>2015-08-12T17:17:28Z</cp:lastPrinted>
  <dcterms:created xsi:type="dcterms:W3CDTF">2012-12-11T20:48:19Z</dcterms:created>
  <dcterms:modified xsi:type="dcterms:W3CDTF">2016-02-13T00:03:57Z</dcterms:modified>
  <cp:category/>
  <cp:version/>
  <cp:contentType/>
  <cp:contentStatus/>
</cp:coreProperties>
</file>