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ASEG\2022\2do Trimestre\pt\"/>
    </mc:Choice>
  </mc:AlternateContent>
  <xr:revisionPtr revIDLastSave="0" documentId="13_ncr:1_{307357D2-B6F2-4CB5-B6F3-629834706A7C}" xr6:coauthVersionLast="45" xr6:coauthVersionMax="47" xr10:uidLastSave="{00000000-0000-0000-0000-000000000000}"/>
  <bookViews>
    <workbookView xWindow="-120" yWindow="-120" windowWidth="29040" windowHeight="15840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  <definedName name="_xlnm.Print_Area" localSheetId="0">COG!$A$1:$H$90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6" l="1"/>
  <c r="C42" i="5"/>
  <c r="D42" i="5"/>
  <c r="E42" i="5"/>
  <c r="F42" i="5"/>
  <c r="G42" i="5"/>
  <c r="G33" i="5"/>
  <c r="G21" i="5"/>
  <c r="C16" i="5"/>
  <c r="D16" i="5"/>
  <c r="E16" i="5"/>
  <c r="F16" i="5"/>
  <c r="G16" i="5"/>
  <c r="B16" i="5"/>
  <c r="C25" i="5"/>
  <c r="D25" i="5"/>
  <c r="E25" i="5"/>
  <c r="F25" i="5"/>
  <c r="G25" i="5"/>
  <c r="B25" i="5"/>
  <c r="B42" i="5" s="1"/>
  <c r="G8" i="4"/>
  <c r="G9" i="4"/>
  <c r="G10" i="4"/>
  <c r="G11" i="4"/>
  <c r="G12" i="4"/>
  <c r="G7" i="4"/>
  <c r="C16" i="4"/>
  <c r="D16" i="4"/>
  <c r="E16" i="4"/>
  <c r="F16" i="4"/>
  <c r="B16" i="4"/>
  <c r="C16" i="8"/>
  <c r="D16" i="8"/>
  <c r="E16" i="8"/>
  <c r="F16" i="8"/>
  <c r="G16" i="8"/>
  <c r="B16" i="8"/>
  <c r="G8" i="8"/>
  <c r="G6" i="8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6" i="6"/>
  <c r="C77" i="6"/>
  <c r="D77" i="6"/>
  <c r="E77" i="6"/>
  <c r="F77" i="6"/>
  <c r="G77" i="6"/>
  <c r="B77" i="6"/>
  <c r="C69" i="6"/>
  <c r="D69" i="6"/>
  <c r="E69" i="6"/>
  <c r="F69" i="6"/>
  <c r="B69" i="6"/>
  <c r="C53" i="6"/>
  <c r="D53" i="6"/>
  <c r="E53" i="6"/>
  <c r="F53" i="6"/>
  <c r="B53" i="6"/>
  <c r="C43" i="6"/>
  <c r="D43" i="6"/>
  <c r="E43" i="6"/>
  <c r="F43" i="6"/>
  <c r="B43" i="6"/>
  <c r="C33" i="6"/>
  <c r="D33" i="6"/>
  <c r="E33" i="6"/>
  <c r="F33" i="6"/>
  <c r="B33" i="6"/>
  <c r="C23" i="6"/>
  <c r="D23" i="6"/>
  <c r="E23" i="6"/>
  <c r="F23" i="6"/>
  <c r="B23" i="6"/>
  <c r="C13" i="6"/>
  <c r="D13" i="6"/>
  <c r="E13" i="6"/>
  <c r="F13" i="6"/>
  <c r="B13" i="6"/>
  <c r="G5" i="6"/>
  <c r="C5" i="6"/>
  <c r="D5" i="6"/>
  <c r="E5" i="6"/>
  <c r="F5" i="6"/>
  <c r="B5" i="6"/>
  <c r="G16" i="4" l="1"/>
</calcChain>
</file>

<file path=xl/sharedStrings.xml><?xml version="1.0" encoding="utf-8"?>
<sst xmlns="http://schemas.openxmlformats.org/spreadsheetml/2006/main" count="199" uniqueCount="141">
  <si>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</si>
  <si>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</si>
  <si>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</si>
  <si>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</si>
  <si>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</si>
  <si>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</si>
  <si>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</si>
  <si>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</si>
  <si>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</si>
  <si>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</si>
  <si>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</si>
  <si>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</si>
  <si>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</si>
  <si>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</si>
  <si>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</si>
  <si>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</si>
  <si>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</si>
  <si>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</si>
  <si>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</si>
  <si>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</si>
  <si>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</si>
  <si>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</si>
  <si>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</si>
  <si>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</si>
  <si>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</si>
  <si>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</si>
  <si>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</si>
  <si>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</si>
  <si>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</si>
  <si>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</si>
  <si>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</si>
  <si>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</si>
  <si>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</si>
  <si>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</si>
  <si>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</si>
  <si>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</si>
  <si>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</si>
  <si>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</si>
  <si>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</si>
  <si>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</si>
  <si>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</si>
  <si>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</si>
  <si>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</si>
  <si>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</si>
  <si>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</si>
  <si>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</si>
  <si>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</si>
  <si>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</si>
  <si>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</si>
  <si>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</si>
  <si>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</si>
  <si>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</si>
  <si>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</si>
  <si>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</si>
  <si>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</si>
  <si>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</si>
  <si>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</si>
  <si>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</si>
  <si>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</si>
  <si>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</si>
  <si>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</si>
  <si>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</si>
  <si>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</si>
  <si>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</si>
  <si>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</si>
  <si>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</si>
  <si>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</si>
  <si>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</si>
  <si>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</si>
  <si>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</si>
  <si>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</si>
  <si>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</si>
  <si>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</si>
  <si>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</si>
  <si>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</si>
  <si>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</si>
  <si>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</si>
  <si>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</si>
  <si>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</si>
  <si>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</si>
  <si>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</si>
  <si>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</si>
  <si>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</si>
  <si>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</si>
  <si>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</si>
  <si>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</si>
  <si>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</si>
  <si>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</si>
  <si>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</si>
  <si>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</si>
  <si>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</si>
  <si>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</si>
  <si>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</si>
  <si>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</si>
  <si>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</si>
  <si>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</si>
  <si>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</si>
  <si>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</si>
  <si>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</si>
  <si>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</si>
  <si>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</si>
  <si>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</si>
  <si>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</si>
  <si>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</si>
  <si>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</si>
  <si>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</si>
  <si>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</si>
  <si>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</si>
  <si>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</si>
  <si>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</si>
  <si>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</si>
  <si>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</si>
  <si>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</si>
  <si>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</si>
  <si>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</si>
  <si>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</si>
  <si>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</si>
  <si>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</si>
  <si>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</si>
  <si>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</si>
  <si>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</si>
  <si>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</si>
  <si>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</si>
  <si>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</si>
  <si>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</si>
  <si>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</si>
  <si>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</si>
  <si>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</si>
  <si>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de Guanajuato AUGT Rectoria General</t>
  </si>
  <si>
    <t>Universidad de Guanajuato AUGT Campus Guanajuato</t>
  </si>
  <si>
    <t>Universidad de Guanajuato AUGT Campus León</t>
  </si>
  <si>
    <t>Universidad de Guanajuato AUGT Campus Irapuato-Salamanca</t>
  </si>
  <si>
    <t>Universidad de Guanajuato AUGT Campus Celaya-Salvatierra</t>
  </si>
  <si>
    <t>Universidad de Guanajuato AUGT Colegio de Nivel Medio Superior</t>
  </si>
  <si>
    <t>Universidad de Guanajuato
Estado Analítico del Ejercicio del Presupuesto de Egresos
Clasificación por Objeto del Gasto (Capítulo y Concepto)
Del 1 de Enero al 30 de Junio 2022</t>
  </si>
  <si>
    <t>Universidad de Guanajuato
Estado Analítico del Ejercicio del Presupuesto de Egresos
Clasificación Económica (por Tipo de Gasto)
Del 1 de Enero al 30 de Junio 2022</t>
  </si>
  <si>
    <t>Universidad de Guanajuato
Estado Analítico del Ejercicio del Presupuesto de Egresos
Clasificación Administrativa
Del 1 de Enero al 30 de Junio 2022</t>
  </si>
  <si>
    <t>Gobierno (Federal/Estatal/Municipal) de __________________________
Estado Analítico del Ejercicio del Presupuesto de Egresos
Clasificación Administrativa
Del 1 de Enero al 30 de Junio 2022</t>
  </si>
  <si>
    <t>Universidad de Guanajuato
Estado Analítico del Ejercicio del Presupuesto de Egresos
Clasificación Funcional (Finalidad y Función)
Del 1 de Enero al 30 de Junio 2022</t>
  </si>
  <si>
    <t>Sector Paraestatal del Gobierno (Federal/Estatal/Municipal) de ______________________
Estado Analítico del Ejercicio del Presupuesto de Egresos
Clasificación Administrativa
Del 01 de enero al 30 de junio del 2022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</si>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</sst>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9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0" fontId="2" fillId="0" borderId="9" xfId="0" applyFont="1" applyBorder="1" applyProtection="1">
      <protection locked="0"/>
    </xf>
    <xf numFmtId="4" fontId="6" fillId="0" borderId="4" xfId="0" applyNumberFormat="1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4" fontId="0" fillId="0" borderId="9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4" fontId="2" fillId="0" borderId="9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1" xfId="0" applyFont="1" applyBorder="1" applyAlignment="1">
      <alignment horizontal="left"/>
    </xf>
    <xf numFmtId="165" fontId="2" fillId="0" borderId="11" xfId="16" applyNumberFormat="1" applyFont="1" applyBorder="1" applyProtection="1">
      <protection locked="0"/>
    </xf>
    <xf numFmtId="165" fontId="2" fillId="0" borderId="10" xfId="16" applyNumberFormat="1" applyFont="1" applyBorder="1" applyProtection="1">
      <protection locked="0"/>
    </xf>
    <xf numFmtId="165" fontId="6" fillId="0" borderId="10" xfId="16" applyNumberFormat="1" applyFont="1" applyBorder="1" applyProtection="1">
      <protection locked="0"/>
    </xf>
    <xf numFmtId="43" fontId="0" fillId="0" borderId="0" xfId="16" applyFont="1" applyProtection="1">
      <protection locked="0"/>
    </xf>
    <xf numFmtId="43" fontId="0" fillId="0" borderId="0" xfId="0" applyNumberFormat="1" applyProtection="1"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6" fillId="0" borderId="12" xfId="0" applyFont="1" applyBorder="1" applyAlignment="1" applyProtection="1">
      <alignment horizontal="left" indent="2"/>
      <protection locked="0"/>
    </xf>
    <xf numFmtId="0" fontId="6" fillId="0" borderId="0" xfId="0" applyFont="1" applyBorder="1" applyAlignment="1" applyProtection="1">
      <alignment horizontal="left" indent="1"/>
      <protection locked="0"/>
    </xf>
    <xf numFmtId="4" fontId="6" fillId="0" borderId="0" xfId="0" applyNumberFormat="1" applyFont="1" applyBorder="1" applyProtection="1">
      <protection locked="0"/>
    </xf>
    <xf numFmtId="0" fontId="2" fillId="0" borderId="1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6" fillId="0" borderId="12" xfId="0" applyFont="1" applyBorder="1" applyAlignment="1" applyProtection="1">
      <alignment horizontal="left" indent="1"/>
      <protection locked="0"/>
    </xf>
    <xf numFmtId="0" fontId="0" fillId="0" borderId="2" xfId="0" applyBorder="1" applyProtection="1">
      <protection locked="0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9" xfId="9" applyFont="1" applyBorder="1" applyAlignment="1">
      <alignment horizontal="center" vertical="center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2" xfId="0" applyBorder="1" applyAlignment="1" applyProtection="1">
      <alignment horizontal="left" indent="1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1800225</xdr:colOff>
      <xdr:row>85</xdr:row>
      <xdr:rowOff>9526</xdr:rowOff>
    </xdr:from>
    <xdr:to>
      <xdr:col>1</xdr:col>
      <xdr:colOff>419100</xdr:colOff>
      <xdr:row>88</xdr:row>
      <xdr:rowOff>76201</xdr:rowOff>
    </xdr:to>
    <xdr:sp macro="" textlink="">
      <xdr:nvSpPr>
        <xdr:cNvPr id="2" name="8 CuadroTexto">
          <a:extLst>
            <a:ext uri="{FF2B5EF4-FFF2-40B4-BE49-F238E27FC236}">
              <a16:creationId xmlns:a16="http://schemas.microsoft.com/office/drawing/2014/main" id="{CCF472BA-4A2C-4E42-A142-4F5FD308F3AE}"/>
            </a:ext>
          </a:extLst>
        </xdr:cNvPr>
        <xdr:cNvSpPr txBox="1"/>
      </xdr:nvSpPr>
      <xdr:spPr>
        <a:xfrm>
          <a:off x="1800225" y="12753976"/>
          <a:ext cx="220980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Secretario de Gestión y Desarrollo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Dr. Salvador Hernández Castro</a:t>
          </a:r>
        </a:p>
      </xdr:txBody>
    </xdr:sp>
    <xdr:clientData/>
  </xdr:twoCellAnchor>
  <xdr:twoCellAnchor>
    <xdr:from>
      <xdr:col>2</xdr:col>
      <xdr:colOff>933450</xdr:colOff>
      <xdr:row>85</xdr:row>
      <xdr:rowOff>19050</xdr:rowOff>
    </xdr:from>
    <xdr:to>
      <xdr:col>4</xdr:col>
      <xdr:colOff>895350</xdr:colOff>
      <xdr:row>88</xdr:row>
      <xdr:rowOff>28575</xdr:rowOff>
    </xdr:to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id="{0D436815-776B-44CF-A791-43337CAFF322}"/>
            </a:ext>
          </a:extLst>
        </xdr:cNvPr>
        <xdr:cNvSpPr txBox="1"/>
      </xdr:nvSpPr>
      <xdr:spPr>
        <a:xfrm>
          <a:off x="5572125" y="12763500"/>
          <a:ext cx="21431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C.P. Pedro Rocha Montalvo</a:t>
          </a:r>
        </a:p>
      </xdr:txBody>
    </xdr:sp>
    <xdr:clientData/>
  </xdr:twoCellAnchor>
  <xdr:twoCellAnchor>
    <xdr:from>
      <xdr:col>0</xdr:col>
      <xdr:colOff>1581150</xdr:colOff>
      <xdr:row>84</xdr:row>
      <xdr:rowOff>123825</xdr:rowOff>
    </xdr:from>
    <xdr:to>
      <xdr:col>1</xdr:col>
      <xdr:colOff>590550</xdr:colOff>
      <xdr:row>84</xdr:row>
      <xdr:rowOff>123825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8B069E37-62D5-4C07-8349-48E979E7F5A7}"/>
            </a:ext>
          </a:extLst>
        </xdr:cNvPr>
        <xdr:cNvCxnSpPr/>
      </xdr:nvCxnSpPr>
      <xdr:spPr>
        <a:xfrm>
          <a:off x="1581150" y="12725400"/>
          <a:ext cx="26003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742950</xdr:colOff>
      <xdr:row>84</xdr:row>
      <xdr:rowOff>123825</xdr:rowOff>
    </xdr:from>
    <xdr:to>
      <xdr:col>5</xdr:col>
      <xdr:colOff>114300</xdr:colOff>
      <xdr:row>84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2376DC10-2409-4485-AAD4-BBF0EF5852B2}"/>
            </a:ext>
          </a:extLst>
        </xdr:cNvPr>
        <xdr:cNvCxnSpPr/>
      </xdr:nvCxnSpPr>
      <xdr:spPr>
        <a:xfrm>
          <a:off x="5381625" y="12725400"/>
          <a:ext cx="26003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23</xdr:row>
      <xdr:rowOff>95251</xdr:rowOff>
    </xdr:from>
    <xdr:to>
      <xdr:col>1</xdr:col>
      <xdr:colOff>542925</xdr:colOff>
      <xdr:row>27</xdr:row>
      <xdr:rowOff>19051</xdr:rowOff>
    </xdr:to>
    <xdr:sp macro="" textlink="">
      <xdr:nvSpPr>
        <xdr:cNvPr id="2" name="8 CuadroTexto">
          <a:extLst>
            <a:ext uri="{FF2B5EF4-FFF2-40B4-BE49-F238E27FC236}">
              <a16:creationId xmlns:a16="http://schemas.microsoft.com/office/drawing/2014/main" id="{48F4EB14-3BBF-45BD-B112-B0061E9E9666}"/>
            </a:ext>
          </a:extLst>
        </xdr:cNvPr>
        <xdr:cNvSpPr txBox="1"/>
      </xdr:nvSpPr>
      <xdr:spPr>
        <a:xfrm>
          <a:off x="1057275" y="3981451"/>
          <a:ext cx="220980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Secretario de Gestión y Desarrollo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Dr. Salvador Hernández Castro</a:t>
          </a:r>
        </a:p>
      </xdr:txBody>
    </xdr:sp>
    <xdr:clientData/>
  </xdr:twoCellAnchor>
  <xdr:twoCellAnchor>
    <xdr:from>
      <xdr:col>3</xdr:col>
      <xdr:colOff>9525</xdr:colOff>
      <xdr:row>23</xdr:row>
      <xdr:rowOff>104775</xdr:rowOff>
    </xdr:from>
    <xdr:to>
      <xdr:col>5</xdr:col>
      <xdr:colOff>57150</xdr:colOff>
      <xdr:row>26</xdr:row>
      <xdr:rowOff>114300</xdr:rowOff>
    </xdr:to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id="{EA30780B-51D5-478C-B64D-1F344F9A0020}"/>
            </a:ext>
          </a:extLst>
        </xdr:cNvPr>
        <xdr:cNvSpPr txBox="1"/>
      </xdr:nvSpPr>
      <xdr:spPr>
        <a:xfrm>
          <a:off x="4829175" y="3990975"/>
          <a:ext cx="21431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C.P. Pedro Rocha Montalvo</a:t>
          </a:r>
        </a:p>
      </xdr:txBody>
    </xdr:sp>
    <xdr:clientData/>
  </xdr:twoCellAnchor>
  <xdr:twoCellAnchor>
    <xdr:from>
      <xdr:col>0</xdr:col>
      <xdr:colOff>838200</xdr:colOff>
      <xdr:row>23</xdr:row>
      <xdr:rowOff>66675</xdr:rowOff>
    </xdr:from>
    <xdr:to>
      <xdr:col>1</xdr:col>
      <xdr:colOff>714375</xdr:colOff>
      <xdr:row>23</xdr:row>
      <xdr:rowOff>66675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F46407CA-3217-4E3E-9A48-A2607B0880D9}"/>
            </a:ext>
          </a:extLst>
        </xdr:cNvPr>
        <xdr:cNvCxnSpPr/>
      </xdr:nvCxnSpPr>
      <xdr:spPr>
        <a:xfrm>
          <a:off x="838200" y="3952875"/>
          <a:ext cx="26003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866775</xdr:colOff>
      <xdr:row>23</xdr:row>
      <xdr:rowOff>66675</xdr:rowOff>
    </xdr:from>
    <xdr:to>
      <xdr:col>5</xdr:col>
      <xdr:colOff>323850</xdr:colOff>
      <xdr:row>23</xdr:row>
      <xdr:rowOff>66675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1C7649C6-D19B-4D09-86D3-983ED8B847F8}"/>
            </a:ext>
          </a:extLst>
        </xdr:cNvPr>
        <xdr:cNvCxnSpPr/>
      </xdr:nvCxnSpPr>
      <xdr:spPr>
        <a:xfrm>
          <a:off x="4638675" y="3952875"/>
          <a:ext cx="26003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1219200</xdr:colOff>
      <xdr:row>59</xdr:row>
      <xdr:rowOff>95251</xdr:rowOff>
    </xdr:from>
    <xdr:to>
      <xdr:col>0</xdr:col>
      <xdr:colOff>3429000</xdr:colOff>
      <xdr:row>63</xdr:row>
      <xdr:rowOff>19051</xdr:rowOff>
    </xdr:to>
    <xdr:sp macro="" textlink="">
      <xdr:nvSpPr>
        <xdr:cNvPr id="2" name="8 CuadroTexto">
          <a:extLst>
            <a:ext uri="{FF2B5EF4-FFF2-40B4-BE49-F238E27FC236}">
              <a16:creationId xmlns:a16="http://schemas.microsoft.com/office/drawing/2014/main" id="{A293340A-E93B-4D7E-97AD-9669287050C9}"/>
            </a:ext>
          </a:extLst>
        </xdr:cNvPr>
        <xdr:cNvSpPr txBox="1"/>
      </xdr:nvSpPr>
      <xdr:spPr>
        <a:xfrm>
          <a:off x="1219200" y="10982326"/>
          <a:ext cx="220980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Secretario de Gestión y Desarrollo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Dr. Salvador Hernández Castro</a:t>
          </a:r>
        </a:p>
      </xdr:txBody>
    </xdr:sp>
    <xdr:clientData/>
  </xdr:twoCellAnchor>
  <xdr:twoCellAnchor>
    <xdr:from>
      <xdr:col>2</xdr:col>
      <xdr:colOff>466725</xdr:colOff>
      <xdr:row>59</xdr:row>
      <xdr:rowOff>104775</xdr:rowOff>
    </xdr:from>
    <xdr:to>
      <xdr:col>4</xdr:col>
      <xdr:colOff>514350</xdr:colOff>
      <xdr:row>62</xdr:row>
      <xdr:rowOff>114300</xdr:rowOff>
    </xdr:to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id="{5772A05C-ED7E-49CD-80DA-9D3E863B0846}"/>
            </a:ext>
          </a:extLst>
        </xdr:cNvPr>
        <xdr:cNvSpPr txBox="1"/>
      </xdr:nvSpPr>
      <xdr:spPr>
        <a:xfrm>
          <a:off x="4991100" y="10991850"/>
          <a:ext cx="21431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C.P. Pedro Rocha Montalvo</a:t>
          </a:r>
        </a:p>
      </xdr:txBody>
    </xdr:sp>
    <xdr:clientData/>
  </xdr:twoCellAnchor>
  <xdr:twoCellAnchor>
    <xdr:from>
      <xdr:col>0</xdr:col>
      <xdr:colOff>1000125</xdr:colOff>
      <xdr:row>59</xdr:row>
      <xdr:rowOff>66675</xdr:rowOff>
    </xdr:from>
    <xdr:to>
      <xdr:col>1</xdr:col>
      <xdr:colOff>123825</xdr:colOff>
      <xdr:row>59</xdr:row>
      <xdr:rowOff>66675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A947FE8-B9F1-4022-AA4A-CB3EF66C13EA}"/>
            </a:ext>
          </a:extLst>
        </xdr:cNvPr>
        <xdr:cNvCxnSpPr/>
      </xdr:nvCxnSpPr>
      <xdr:spPr>
        <a:xfrm>
          <a:off x="1000125" y="10953750"/>
          <a:ext cx="26003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59</xdr:row>
      <xdr:rowOff>66675</xdr:rowOff>
    </xdr:from>
    <xdr:to>
      <xdr:col>4</xdr:col>
      <xdr:colOff>781050</xdr:colOff>
      <xdr:row>59</xdr:row>
      <xdr:rowOff>66675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85A542D5-EA33-4323-8BDD-45205C80F7CE}"/>
            </a:ext>
          </a:extLst>
        </xdr:cNvPr>
        <xdr:cNvCxnSpPr/>
      </xdr:nvCxnSpPr>
      <xdr:spPr>
        <a:xfrm>
          <a:off x="4800600" y="10953750"/>
          <a:ext cx="26003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1819275</xdr:colOff>
      <xdr:row>50</xdr:row>
      <xdr:rowOff>28576</xdr:rowOff>
    </xdr:from>
    <xdr:to>
      <xdr:col>1</xdr:col>
      <xdr:colOff>266700</xdr:colOff>
      <xdr:row>53</xdr:row>
      <xdr:rowOff>95251</xdr:rowOff>
    </xdr:to>
    <xdr:sp macro="" textlink="">
      <xdr:nvSpPr>
        <xdr:cNvPr id="2" name="8 CuadroTexto">
          <a:extLst>
            <a:ext uri="{FF2B5EF4-FFF2-40B4-BE49-F238E27FC236}">
              <a16:creationId xmlns:a16="http://schemas.microsoft.com/office/drawing/2014/main" id="{48ADE833-5271-46F4-8B5E-23F6DF0B0189}"/>
            </a:ext>
          </a:extLst>
        </xdr:cNvPr>
        <xdr:cNvSpPr txBox="1"/>
      </xdr:nvSpPr>
      <xdr:spPr>
        <a:xfrm>
          <a:off x="1819275" y="7915276"/>
          <a:ext cx="220980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Secretario de Gestión y Desarrollo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Dr. Salvador Hernández Castro</a:t>
          </a:r>
        </a:p>
      </xdr:txBody>
    </xdr:sp>
    <xdr:clientData/>
  </xdr:twoCellAnchor>
  <xdr:twoCellAnchor>
    <xdr:from>
      <xdr:col>2</xdr:col>
      <xdr:colOff>781050</xdr:colOff>
      <xdr:row>50</xdr:row>
      <xdr:rowOff>38100</xdr:rowOff>
    </xdr:from>
    <xdr:to>
      <xdr:col>4</xdr:col>
      <xdr:colOff>828675</xdr:colOff>
      <xdr:row>53</xdr:row>
      <xdr:rowOff>47625</xdr:rowOff>
    </xdr:to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id="{F507EAC5-1E03-450F-9500-58936D684A95}"/>
            </a:ext>
          </a:extLst>
        </xdr:cNvPr>
        <xdr:cNvSpPr txBox="1"/>
      </xdr:nvSpPr>
      <xdr:spPr>
        <a:xfrm>
          <a:off x="5591175" y="7924800"/>
          <a:ext cx="21431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C.P. Pedro Rocha Montalvo</a:t>
          </a:r>
        </a:p>
      </xdr:txBody>
    </xdr:sp>
    <xdr:clientData/>
  </xdr:twoCellAnchor>
  <xdr:twoCellAnchor>
    <xdr:from>
      <xdr:col>0</xdr:col>
      <xdr:colOff>1600200</xdr:colOff>
      <xdr:row>50</xdr:row>
      <xdr:rowOff>0</xdr:rowOff>
    </xdr:from>
    <xdr:to>
      <xdr:col>1</xdr:col>
      <xdr:colOff>438150</xdr:colOff>
      <xdr:row>50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10BFF1B2-2A0C-4C7A-95C5-3D9A0A779CEB}"/>
            </a:ext>
          </a:extLst>
        </xdr:cNvPr>
        <xdr:cNvCxnSpPr/>
      </xdr:nvCxnSpPr>
      <xdr:spPr>
        <a:xfrm>
          <a:off x="1600200" y="7886700"/>
          <a:ext cx="26003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50</xdr:row>
      <xdr:rowOff>0</xdr:rowOff>
    </xdr:from>
    <xdr:to>
      <xdr:col>5</xdr:col>
      <xdr:colOff>47625</xdr:colOff>
      <xdr:row>50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5AC1422-AB91-4E31-A1CB-C8E35C8F220E}"/>
            </a:ext>
          </a:extLst>
        </xdr:cNvPr>
        <xdr:cNvCxnSpPr/>
      </xdr:nvCxnSpPr>
      <xdr:spPr>
        <a:xfrm>
          <a:off x="5400675" y="7886700"/>
          <a:ext cx="26003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0"/>
  <sheetViews>
    <sheetView showGridLines="0" topLeftCell="A55" workbookViewId="0">
      <selection activeCell="G77" sqref="A1:G77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7" t="s">
        <v>134</v>
      </c>
      <c r="B1" s="48"/>
      <c r="C1" s="48"/>
      <c r="D1" s="48"/>
      <c r="E1" s="48"/>
      <c r="F1" s="48"/>
      <c r="G1" s="49"/>
    </row>
    <row r="2" spans="1:7" x14ac:dyDescent="0.2">
      <c r="A2" s="27"/>
      <c r="B2" s="17" t="s">
        <v>0</v>
      </c>
      <c r="C2" s="18"/>
      <c r="D2" s="18"/>
      <c r="E2" s="18"/>
      <c r="F2" s="19"/>
      <c r="G2" s="50" t="s">
        <v>7</v>
      </c>
    </row>
    <row r="3" spans="1:7" ht="24.95" customHeight="1" x14ac:dyDescent="0.2">
      <c r="A3" s="28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1"/>
    </row>
    <row r="4" spans="1:7" x14ac:dyDescent="0.2">
      <c r="A4" s="29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1" t="s">
        <v>10</v>
      </c>
      <c r="B5" s="5">
        <f>SUM(B6:B12)</f>
        <v>3027617684.7600002</v>
      </c>
      <c r="C5" s="5">
        <f t="shared" ref="C5:F5" si="0">SUM(C6:C12)</f>
        <v>25980049.040000007</v>
      </c>
      <c r="D5" s="5">
        <f t="shared" si="0"/>
        <v>3053597733.8000002</v>
      </c>
      <c r="E5" s="5">
        <f t="shared" si="0"/>
        <v>1396919283.1800001</v>
      </c>
      <c r="F5" s="5">
        <f t="shared" si="0"/>
        <v>1379858128.71</v>
      </c>
      <c r="G5" s="5">
        <f>D5-E5</f>
        <v>1656678450.6200001</v>
      </c>
    </row>
    <row r="6" spans="1:7" x14ac:dyDescent="0.2">
      <c r="A6" s="30" t="s">
        <v>11</v>
      </c>
      <c r="B6" s="6">
        <v>725101963.74000001</v>
      </c>
      <c r="C6" s="6">
        <v>3945691.69</v>
      </c>
      <c r="D6" s="6">
        <v>729047655.42999995</v>
      </c>
      <c r="E6" s="6">
        <v>371850172.41000003</v>
      </c>
      <c r="F6" s="6">
        <v>371826574.61000001</v>
      </c>
      <c r="G6" s="6">
        <f>D6-E6</f>
        <v>357197483.01999992</v>
      </c>
    </row>
    <row r="7" spans="1:7" x14ac:dyDescent="0.2">
      <c r="A7" s="30" t="s">
        <v>12</v>
      </c>
      <c r="B7" s="6">
        <v>283008844.72000003</v>
      </c>
      <c r="C7" s="6">
        <v>86072808.480000004</v>
      </c>
      <c r="D7" s="6">
        <v>369081653.19999999</v>
      </c>
      <c r="E7" s="6">
        <v>174188966.19</v>
      </c>
      <c r="F7" s="6">
        <v>174188963.16</v>
      </c>
      <c r="G7" s="6">
        <f t="shared" ref="G7:G70" si="1">D7-E7</f>
        <v>194892687.00999999</v>
      </c>
    </row>
    <row r="8" spans="1:7" x14ac:dyDescent="0.2">
      <c r="A8" s="30" t="s">
        <v>13</v>
      </c>
      <c r="B8" s="6">
        <v>368228673.64999998</v>
      </c>
      <c r="C8" s="6">
        <v>-6485962.1799999997</v>
      </c>
      <c r="D8" s="6">
        <v>361742711.47000003</v>
      </c>
      <c r="E8" s="6">
        <v>124524290.37</v>
      </c>
      <c r="F8" s="6">
        <v>124512922.98999999</v>
      </c>
      <c r="G8" s="6">
        <f t="shared" si="1"/>
        <v>237218421.10000002</v>
      </c>
    </row>
    <row r="9" spans="1:7" x14ac:dyDescent="0.2">
      <c r="A9" s="30" t="s">
        <v>14</v>
      </c>
      <c r="B9" s="6">
        <v>417621778.38</v>
      </c>
      <c r="C9" s="6">
        <v>8753054.3100000005</v>
      </c>
      <c r="D9" s="6">
        <v>426374832.69</v>
      </c>
      <c r="E9" s="6">
        <v>203457631.94</v>
      </c>
      <c r="F9" s="6">
        <v>186642486.93000001</v>
      </c>
      <c r="G9" s="6">
        <f t="shared" si="1"/>
        <v>222917200.75</v>
      </c>
    </row>
    <row r="10" spans="1:7" x14ac:dyDescent="0.2">
      <c r="A10" s="30" t="s">
        <v>15</v>
      </c>
      <c r="B10" s="6">
        <v>878546874.28999996</v>
      </c>
      <c r="C10" s="6">
        <v>-44678867.840000004</v>
      </c>
      <c r="D10" s="6">
        <v>833868006.45000005</v>
      </c>
      <c r="E10" s="6">
        <v>366579500.36000001</v>
      </c>
      <c r="F10" s="6">
        <v>366391948.72000003</v>
      </c>
      <c r="G10" s="6">
        <f t="shared" si="1"/>
        <v>467288506.09000003</v>
      </c>
    </row>
    <row r="11" spans="1:7" x14ac:dyDescent="0.2">
      <c r="A11" s="30" t="s">
        <v>16</v>
      </c>
      <c r="B11" s="6">
        <v>21323810</v>
      </c>
      <c r="C11" s="6">
        <v>-2702646.95</v>
      </c>
      <c r="D11" s="6">
        <v>18621163.050000001</v>
      </c>
      <c r="E11" s="6">
        <v>0</v>
      </c>
      <c r="F11" s="6">
        <v>0</v>
      </c>
      <c r="G11" s="6">
        <f t="shared" si="1"/>
        <v>18621163.050000001</v>
      </c>
    </row>
    <row r="12" spans="1:7" x14ac:dyDescent="0.2">
      <c r="A12" s="30" t="s">
        <v>17</v>
      </c>
      <c r="B12" s="6">
        <v>333785739.98000002</v>
      </c>
      <c r="C12" s="6">
        <v>-18924028.469999999</v>
      </c>
      <c r="D12" s="6">
        <v>314861711.50999999</v>
      </c>
      <c r="E12" s="6">
        <v>156318721.91</v>
      </c>
      <c r="F12" s="6">
        <v>156295232.30000001</v>
      </c>
      <c r="G12" s="6">
        <f t="shared" si="1"/>
        <v>158542989.59999999</v>
      </c>
    </row>
    <row r="13" spans="1:7" x14ac:dyDescent="0.2">
      <c r="A13" s="21" t="s">
        <v>18</v>
      </c>
      <c r="B13" s="6">
        <f>SUM(B14:B22)</f>
        <v>116465538.18999998</v>
      </c>
      <c r="C13" s="6">
        <f t="shared" ref="C13:F13" si="2">SUM(C14:C22)</f>
        <v>42128419.270000003</v>
      </c>
      <c r="D13" s="6">
        <f t="shared" si="2"/>
        <v>158593957.46000001</v>
      </c>
      <c r="E13" s="6">
        <f t="shared" si="2"/>
        <v>40067595.010000013</v>
      </c>
      <c r="F13" s="6">
        <f t="shared" si="2"/>
        <v>36377751.879999995</v>
      </c>
      <c r="G13" s="6">
        <f t="shared" si="1"/>
        <v>118526362.44999999</v>
      </c>
    </row>
    <row r="14" spans="1:7" x14ac:dyDescent="0.2">
      <c r="A14" s="30" t="s">
        <v>19</v>
      </c>
      <c r="B14" s="6">
        <v>55744195.149999999</v>
      </c>
      <c r="C14" s="6">
        <v>27866390.280000001</v>
      </c>
      <c r="D14" s="6">
        <v>83610585.430000007</v>
      </c>
      <c r="E14" s="6">
        <v>12250243.859999999</v>
      </c>
      <c r="F14" s="6">
        <v>11046421.720000001</v>
      </c>
      <c r="G14" s="6">
        <f t="shared" si="1"/>
        <v>71360341.570000008</v>
      </c>
    </row>
    <row r="15" spans="1:7" x14ac:dyDescent="0.2">
      <c r="A15" s="30" t="s">
        <v>20</v>
      </c>
      <c r="B15" s="6">
        <v>8512269.0099999998</v>
      </c>
      <c r="C15" s="6">
        <v>878076.81</v>
      </c>
      <c r="D15" s="6">
        <v>9390345.8200000003</v>
      </c>
      <c r="E15" s="6">
        <v>4762987.4400000004</v>
      </c>
      <c r="F15" s="6">
        <v>4146649.98</v>
      </c>
      <c r="G15" s="6">
        <f t="shared" si="1"/>
        <v>4627358.38</v>
      </c>
    </row>
    <row r="16" spans="1:7" x14ac:dyDescent="0.2">
      <c r="A16" s="30" t="s">
        <v>21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f t="shared" si="1"/>
        <v>0</v>
      </c>
    </row>
    <row r="17" spans="1:7" x14ac:dyDescent="0.2">
      <c r="A17" s="30" t="s">
        <v>22</v>
      </c>
      <c r="B17" s="6">
        <v>8183941.2400000002</v>
      </c>
      <c r="C17" s="6">
        <v>2890383.19</v>
      </c>
      <c r="D17" s="6">
        <v>11074324.43</v>
      </c>
      <c r="E17" s="6">
        <v>4914353.4000000004</v>
      </c>
      <c r="F17" s="6">
        <v>4410958.63</v>
      </c>
      <c r="G17" s="6">
        <f t="shared" si="1"/>
        <v>6159971.0299999993</v>
      </c>
    </row>
    <row r="18" spans="1:7" x14ac:dyDescent="0.2">
      <c r="A18" s="30" t="s">
        <v>23</v>
      </c>
      <c r="B18" s="6">
        <v>13842034.16</v>
      </c>
      <c r="C18" s="6">
        <v>8876878.7400000002</v>
      </c>
      <c r="D18" s="6">
        <v>22718912.899999999</v>
      </c>
      <c r="E18" s="6">
        <v>6493132.9900000002</v>
      </c>
      <c r="F18" s="6">
        <v>5940128.0999999996</v>
      </c>
      <c r="G18" s="6">
        <f t="shared" si="1"/>
        <v>16225779.909999998</v>
      </c>
    </row>
    <row r="19" spans="1:7" x14ac:dyDescent="0.2">
      <c r="A19" s="30" t="s">
        <v>24</v>
      </c>
      <c r="B19" s="6">
        <v>14078761.66</v>
      </c>
      <c r="C19" s="6">
        <v>-38479.81</v>
      </c>
      <c r="D19" s="6">
        <v>14040281.85</v>
      </c>
      <c r="E19" s="6">
        <v>6498417.7400000002</v>
      </c>
      <c r="F19" s="6">
        <v>6159442.4000000004</v>
      </c>
      <c r="G19" s="6">
        <f t="shared" si="1"/>
        <v>7541864.1099999994</v>
      </c>
    </row>
    <row r="20" spans="1:7" x14ac:dyDescent="0.2">
      <c r="A20" s="30" t="s">
        <v>25</v>
      </c>
      <c r="B20" s="6">
        <v>7748737.6200000001</v>
      </c>
      <c r="C20" s="6">
        <v>-572113.47</v>
      </c>
      <c r="D20" s="6">
        <v>7176624.1500000004</v>
      </c>
      <c r="E20" s="6">
        <v>1248309.2</v>
      </c>
      <c r="F20" s="6">
        <v>1212022</v>
      </c>
      <c r="G20" s="6">
        <f t="shared" si="1"/>
        <v>5928314.9500000002</v>
      </c>
    </row>
    <row r="21" spans="1:7" x14ac:dyDescent="0.2">
      <c r="A21" s="30" t="s">
        <v>26</v>
      </c>
      <c r="B21" s="6">
        <v>1000000</v>
      </c>
      <c r="C21" s="6">
        <v>-968600</v>
      </c>
      <c r="D21" s="6">
        <v>31400</v>
      </c>
      <c r="E21" s="6">
        <v>0</v>
      </c>
      <c r="F21" s="6">
        <v>0</v>
      </c>
      <c r="G21" s="6">
        <f t="shared" si="1"/>
        <v>31400</v>
      </c>
    </row>
    <row r="22" spans="1:7" x14ac:dyDescent="0.2">
      <c r="A22" s="30" t="s">
        <v>27</v>
      </c>
      <c r="B22" s="6">
        <v>7355599.3499999996</v>
      </c>
      <c r="C22" s="6">
        <v>3195883.53</v>
      </c>
      <c r="D22" s="6">
        <v>10551482.880000001</v>
      </c>
      <c r="E22" s="6">
        <v>3900150.38</v>
      </c>
      <c r="F22" s="6">
        <v>3462129.05</v>
      </c>
      <c r="G22" s="6">
        <f t="shared" si="1"/>
        <v>6651332.5000000009</v>
      </c>
    </row>
    <row r="23" spans="1:7" x14ac:dyDescent="0.2">
      <c r="A23" s="21" t="s">
        <v>28</v>
      </c>
      <c r="B23" s="6">
        <f>SUM(B24:B32)</f>
        <v>352245631.63999999</v>
      </c>
      <c r="C23" s="6">
        <f t="shared" ref="C23:F23" si="3">SUM(C24:C32)</f>
        <v>81834797.510000005</v>
      </c>
      <c r="D23" s="6">
        <f t="shared" si="3"/>
        <v>434080429.15000004</v>
      </c>
      <c r="E23" s="6">
        <f t="shared" si="3"/>
        <v>122433060.94</v>
      </c>
      <c r="F23" s="6">
        <f t="shared" si="3"/>
        <v>110225797.05000001</v>
      </c>
      <c r="G23" s="6">
        <f t="shared" si="1"/>
        <v>311647368.21000004</v>
      </c>
    </row>
    <row r="24" spans="1:7" x14ac:dyDescent="0.2">
      <c r="A24" s="30" t="s">
        <v>29</v>
      </c>
      <c r="B24" s="6">
        <v>41936293.310000002</v>
      </c>
      <c r="C24" s="6">
        <v>-2071279.93</v>
      </c>
      <c r="D24" s="6">
        <v>39865013.380000003</v>
      </c>
      <c r="E24" s="6">
        <v>16304134.4</v>
      </c>
      <c r="F24" s="6">
        <v>16023930.08</v>
      </c>
      <c r="G24" s="6">
        <f t="shared" si="1"/>
        <v>23560878.980000004</v>
      </c>
    </row>
    <row r="25" spans="1:7" x14ac:dyDescent="0.2">
      <c r="A25" s="30" t="s">
        <v>30</v>
      </c>
      <c r="B25" s="6">
        <v>49293930.350000001</v>
      </c>
      <c r="C25" s="6">
        <v>-938550.56</v>
      </c>
      <c r="D25" s="6">
        <v>48355379.789999999</v>
      </c>
      <c r="E25" s="6">
        <v>17854644.239999998</v>
      </c>
      <c r="F25" s="6">
        <v>17024491.510000002</v>
      </c>
      <c r="G25" s="6">
        <f t="shared" si="1"/>
        <v>30500735.550000001</v>
      </c>
    </row>
    <row r="26" spans="1:7" x14ac:dyDescent="0.2">
      <c r="A26" s="30" t="s">
        <v>31</v>
      </c>
      <c r="B26" s="6">
        <v>55360883.659999996</v>
      </c>
      <c r="C26" s="6">
        <v>7504693.7699999996</v>
      </c>
      <c r="D26" s="6">
        <v>62865577.43</v>
      </c>
      <c r="E26" s="6">
        <v>17437350.809999999</v>
      </c>
      <c r="F26" s="6">
        <v>14569170.560000001</v>
      </c>
      <c r="G26" s="6">
        <f t="shared" si="1"/>
        <v>45428226.620000005</v>
      </c>
    </row>
    <row r="27" spans="1:7" x14ac:dyDescent="0.2">
      <c r="A27" s="30" t="s">
        <v>32</v>
      </c>
      <c r="B27" s="6">
        <v>8793786.8000000007</v>
      </c>
      <c r="C27" s="6">
        <v>24497522.989999998</v>
      </c>
      <c r="D27" s="6">
        <v>33291309.789999999</v>
      </c>
      <c r="E27" s="6">
        <v>2405971.41</v>
      </c>
      <c r="F27" s="6">
        <v>2356743.91</v>
      </c>
      <c r="G27" s="6">
        <f t="shared" si="1"/>
        <v>30885338.379999999</v>
      </c>
    </row>
    <row r="28" spans="1:7" x14ac:dyDescent="0.2">
      <c r="A28" s="30" t="s">
        <v>33</v>
      </c>
      <c r="B28" s="6">
        <v>83376284.269999996</v>
      </c>
      <c r="C28" s="6">
        <v>21471474.969999999</v>
      </c>
      <c r="D28" s="6">
        <v>104847759.23999999</v>
      </c>
      <c r="E28" s="6">
        <v>26602603.27</v>
      </c>
      <c r="F28" s="6">
        <v>25468858.34</v>
      </c>
      <c r="G28" s="6">
        <f t="shared" si="1"/>
        <v>78245155.969999999</v>
      </c>
    </row>
    <row r="29" spans="1:7" x14ac:dyDescent="0.2">
      <c r="A29" s="30" t="s">
        <v>34</v>
      </c>
      <c r="B29" s="6">
        <v>10863991.68</v>
      </c>
      <c r="C29" s="6">
        <v>737345.03</v>
      </c>
      <c r="D29" s="6">
        <v>11601336.710000001</v>
      </c>
      <c r="E29" s="6">
        <v>894869.79</v>
      </c>
      <c r="F29" s="6">
        <v>788468.37</v>
      </c>
      <c r="G29" s="6">
        <f t="shared" si="1"/>
        <v>10706466.920000002</v>
      </c>
    </row>
    <row r="30" spans="1:7" x14ac:dyDescent="0.2">
      <c r="A30" s="30" t="s">
        <v>35</v>
      </c>
      <c r="B30" s="6">
        <v>15757900.949999999</v>
      </c>
      <c r="C30" s="6">
        <v>36073387.090000004</v>
      </c>
      <c r="D30" s="6">
        <v>51831288.039999999</v>
      </c>
      <c r="E30" s="6">
        <v>4277954.33</v>
      </c>
      <c r="F30" s="6">
        <v>3525546.42</v>
      </c>
      <c r="G30" s="6">
        <f t="shared" si="1"/>
        <v>47553333.710000001</v>
      </c>
    </row>
    <row r="31" spans="1:7" x14ac:dyDescent="0.2">
      <c r="A31" s="30" t="s">
        <v>36</v>
      </c>
      <c r="B31" s="6">
        <v>36647778.469999999</v>
      </c>
      <c r="C31" s="6">
        <v>2544398.0099999998</v>
      </c>
      <c r="D31" s="6">
        <v>39192176.479999997</v>
      </c>
      <c r="E31" s="6">
        <v>8947046.8100000005</v>
      </c>
      <c r="F31" s="6">
        <v>7444727.9199999999</v>
      </c>
      <c r="G31" s="6">
        <f t="shared" si="1"/>
        <v>30245129.669999994</v>
      </c>
    </row>
    <row r="32" spans="1:7" x14ac:dyDescent="0.2">
      <c r="A32" s="30" t="s">
        <v>37</v>
      </c>
      <c r="B32" s="6">
        <v>50214782.149999999</v>
      </c>
      <c r="C32" s="6">
        <v>-7984193.8600000003</v>
      </c>
      <c r="D32" s="6">
        <v>42230588.289999999</v>
      </c>
      <c r="E32" s="6">
        <v>27708485.879999999</v>
      </c>
      <c r="F32" s="6">
        <v>23023859.940000001</v>
      </c>
      <c r="G32" s="6">
        <f t="shared" si="1"/>
        <v>14522102.41</v>
      </c>
    </row>
    <row r="33" spans="1:7" x14ac:dyDescent="0.2">
      <c r="A33" s="21" t="s">
        <v>38</v>
      </c>
      <c r="B33" s="6">
        <f>SUM(B34:B42)</f>
        <v>86198383.189999998</v>
      </c>
      <c r="C33" s="6">
        <f t="shared" ref="C33:F33" si="4">SUM(C34:C42)</f>
        <v>49997824.869999997</v>
      </c>
      <c r="D33" s="6">
        <f t="shared" si="4"/>
        <v>136196208.06</v>
      </c>
      <c r="E33" s="6">
        <f t="shared" si="4"/>
        <v>39650097.869999997</v>
      </c>
      <c r="F33" s="6">
        <f t="shared" si="4"/>
        <v>36314725.75</v>
      </c>
      <c r="G33" s="6">
        <f t="shared" si="1"/>
        <v>96546110.189999998</v>
      </c>
    </row>
    <row r="34" spans="1:7" x14ac:dyDescent="0.2">
      <c r="A34" s="30" t="s">
        <v>39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f t="shared" si="1"/>
        <v>0</v>
      </c>
    </row>
    <row r="35" spans="1:7" x14ac:dyDescent="0.2">
      <c r="A35" s="30" t="s">
        <v>40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f t="shared" si="1"/>
        <v>0</v>
      </c>
    </row>
    <row r="36" spans="1:7" x14ac:dyDescent="0.2">
      <c r="A36" s="30" t="s">
        <v>41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f t="shared" si="1"/>
        <v>0</v>
      </c>
    </row>
    <row r="37" spans="1:7" x14ac:dyDescent="0.2">
      <c r="A37" s="30" t="s">
        <v>42</v>
      </c>
      <c r="B37" s="6">
        <v>86198383.189999998</v>
      </c>
      <c r="C37" s="6">
        <v>49997824.869999997</v>
      </c>
      <c r="D37" s="6">
        <v>136196208.06</v>
      </c>
      <c r="E37" s="6">
        <v>39650097.869999997</v>
      </c>
      <c r="F37" s="6">
        <v>36314725.75</v>
      </c>
      <c r="G37" s="6">
        <f t="shared" si="1"/>
        <v>96546110.189999998</v>
      </c>
    </row>
    <row r="38" spans="1:7" x14ac:dyDescent="0.2">
      <c r="A38" s="30" t="s">
        <v>43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f t="shared" si="1"/>
        <v>0</v>
      </c>
    </row>
    <row r="39" spans="1:7" x14ac:dyDescent="0.2">
      <c r="A39" s="30" t="s">
        <v>44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f t="shared" si="1"/>
        <v>0</v>
      </c>
    </row>
    <row r="40" spans="1:7" x14ac:dyDescent="0.2">
      <c r="A40" s="30" t="s">
        <v>45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f t="shared" si="1"/>
        <v>0</v>
      </c>
    </row>
    <row r="41" spans="1:7" x14ac:dyDescent="0.2">
      <c r="A41" s="30" t="s">
        <v>46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f t="shared" si="1"/>
        <v>0</v>
      </c>
    </row>
    <row r="42" spans="1:7" x14ac:dyDescent="0.2">
      <c r="A42" s="30" t="s">
        <v>47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f t="shared" si="1"/>
        <v>0</v>
      </c>
    </row>
    <row r="43" spans="1:7" x14ac:dyDescent="0.2">
      <c r="A43" s="21" t="s">
        <v>48</v>
      </c>
      <c r="B43" s="6">
        <f>SUM(B44:B52)</f>
        <v>217422977.44999999</v>
      </c>
      <c r="C43" s="6">
        <f t="shared" ref="C43:F43" si="5">SUM(C44:C52)</f>
        <v>-37045398.519999996</v>
      </c>
      <c r="D43" s="6">
        <f t="shared" si="5"/>
        <v>180377578.93000001</v>
      </c>
      <c r="E43" s="6">
        <f t="shared" si="5"/>
        <v>29214855.429999996</v>
      </c>
      <c r="F43" s="6">
        <f t="shared" si="5"/>
        <v>28285559.09</v>
      </c>
      <c r="G43" s="6">
        <f>D43-E43</f>
        <v>151162723.5</v>
      </c>
    </row>
    <row r="44" spans="1:7" x14ac:dyDescent="0.2">
      <c r="A44" s="30" t="s">
        <v>49</v>
      </c>
      <c r="B44" s="6">
        <v>163604567.5</v>
      </c>
      <c r="C44" s="6">
        <v>-49222297.32</v>
      </c>
      <c r="D44" s="6">
        <v>114382270.18000001</v>
      </c>
      <c r="E44" s="6">
        <v>16464188.84</v>
      </c>
      <c r="F44" s="6">
        <v>15960609.68</v>
      </c>
      <c r="G44" s="6">
        <f t="shared" si="1"/>
        <v>97918081.340000004</v>
      </c>
    </row>
    <row r="45" spans="1:7" x14ac:dyDescent="0.2">
      <c r="A45" s="30" t="s">
        <v>50</v>
      </c>
      <c r="B45" s="6">
        <v>5597776.8099999996</v>
      </c>
      <c r="C45" s="6">
        <v>1876613.2</v>
      </c>
      <c r="D45" s="6">
        <v>7474390.0099999998</v>
      </c>
      <c r="E45" s="6">
        <v>442398.34</v>
      </c>
      <c r="F45" s="6">
        <v>350847.75</v>
      </c>
      <c r="G45" s="6">
        <f t="shared" si="1"/>
        <v>7031991.6699999999</v>
      </c>
    </row>
    <row r="46" spans="1:7" x14ac:dyDescent="0.2">
      <c r="A46" s="30" t="s">
        <v>51</v>
      </c>
      <c r="B46" s="6">
        <v>30909893</v>
      </c>
      <c r="C46" s="6">
        <v>12936191.449999999</v>
      </c>
      <c r="D46" s="6">
        <v>43846084.450000003</v>
      </c>
      <c r="E46" s="6">
        <v>10812594.76</v>
      </c>
      <c r="F46" s="6">
        <v>10788367</v>
      </c>
      <c r="G46" s="6">
        <f t="shared" si="1"/>
        <v>33033489.690000005</v>
      </c>
    </row>
    <row r="47" spans="1:7" x14ac:dyDescent="0.2">
      <c r="A47" s="30" t="s">
        <v>52</v>
      </c>
      <c r="B47" s="6">
        <v>7792000</v>
      </c>
      <c r="C47" s="6">
        <v>-5049439.12</v>
      </c>
      <c r="D47" s="6">
        <v>2742560.88</v>
      </c>
      <c r="E47" s="6">
        <v>0</v>
      </c>
      <c r="F47" s="6">
        <v>0</v>
      </c>
      <c r="G47" s="6">
        <f t="shared" si="1"/>
        <v>2742560.88</v>
      </c>
    </row>
    <row r="48" spans="1:7" x14ac:dyDescent="0.2">
      <c r="A48" s="30" t="s">
        <v>53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f t="shared" si="1"/>
        <v>0</v>
      </c>
    </row>
    <row r="49" spans="1:7" x14ac:dyDescent="0.2">
      <c r="A49" s="30" t="s">
        <v>54</v>
      </c>
      <c r="B49" s="6">
        <v>8757336.1400000006</v>
      </c>
      <c r="C49" s="6">
        <v>1350610.13</v>
      </c>
      <c r="D49" s="6">
        <v>10107946.27</v>
      </c>
      <c r="E49" s="6">
        <v>1386962.54</v>
      </c>
      <c r="F49" s="6">
        <v>1077023.71</v>
      </c>
      <c r="G49" s="6">
        <f t="shared" si="1"/>
        <v>8720983.7300000004</v>
      </c>
    </row>
    <row r="50" spans="1:7" x14ac:dyDescent="0.2">
      <c r="A50" s="30" t="s">
        <v>55</v>
      </c>
      <c r="B50" s="6">
        <v>0</v>
      </c>
      <c r="C50" s="6">
        <v>81500</v>
      </c>
      <c r="D50" s="6">
        <v>81500</v>
      </c>
      <c r="E50" s="6">
        <v>0</v>
      </c>
      <c r="F50" s="6">
        <v>0</v>
      </c>
      <c r="G50" s="6">
        <f t="shared" si="1"/>
        <v>81500</v>
      </c>
    </row>
    <row r="51" spans="1:7" x14ac:dyDescent="0.2">
      <c r="A51" s="30" t="s">
        <v>56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f t="shared" si="1"/>
        <v>0</v>
      </c>
    </row>
    <row r="52" spans="1:7" x14ac:dyDescent="0.2">
      <c r="A52" s="30" t="s">
        <v>57</v>
      </c>
      <c r="B52" s="6">
        <v>761404</v>
      </c>
      <c r="C52" s="6">
        <v>981423.14</v>
      </c>
      <c r="D52" s="6">
        <v>1742827.14</v>
      </c>
      <c r="E52" s="6">
        <v>108710.95</v>
      </c>
      <c r="F52" s="6">
        <v>108710.95</v>
      </c>
      <c r="G52" s="6">
        <f t="shared" si="1"/>
        <v>1634116.19</v>
      </c>
    </row>
    <row r="53" spans="1:7" x14ac:dyDescent="0.2">
      <c r="A53" s="21" t="s">
        <v>58</v>
      </c>
      <c r="B53" s="6">
        <f>SUM(B54:B56)</f>
        <v>68708839.959999993</v>
      </c>
      <c r="C53" s="6">
        <f t="shared" ref="C53:F53" si="6">SUM(C54:C56)</f>
        <v>55768845.530000001</v>
      </c>
      <c r="D53" s="6">
        <f t="shared" si="6"/>
        <v>124477685.48999999</v>
      </c>
      <c r="E53" s="6">
        <f t="shared" si="6"/>
        <v>24382781.77</v>
      </c>
      <c r="F53" s="6">
        <f t="shared" si="6"/>
        <v>24230977.039999999</v>
      </c>
      <c r="G53" s="6">
        <f t="shared" si="1"/>
        <v>100094903.72</v>
      </c>
    </row>
    <row r="54" spans="1:7" x14ac:dyDescent="0.2">
      <c r="A54" s="30" t="s">
        <v>59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f t="shared" si="1"/>
        <v>0</v>
      </c>
    </row>
    <row r="55" spans="1:7" x14ac:dyDescent="0.2">
      <c r="A55" s="30" t="s">
        <v>60</v>
      </c>
      <c r="B55" s="6">
        <v>68708839.959999993</v>
      </c>
      <c r="C55" s="6">
        <v>55768845.530000001</v>
      </c>
      <c r="D55" s="6">
        <v>124477685.48999999</v>
      </c>
      <c r="E55" s="6">
        <v>24382781.77</v>
      </c>
      <c r="F55" s="6">
        <v>24230977.039999999</v>
      </c>
      <c r="G55" s="6">
        <f t="shared" si="1"/>
        <v>100094903.72</v>
      </c>
    </row>
    <row r="56" spans="1:7" x14ac:dyDescent="0.2">
      <c r="A56" s="30" t="s">
        <v>61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f t="shared" si="1"/>
        <v>0</v>
      </c>
    </row>
    <row r="57" spans="1:7" x14ac:dyDescent="0.2">
      <c r="A57" s="21" t="s">
        <v>62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f t="shared" si="1"/>
        <v>0</v>
      </c>
    </row>
    <row r="58" spans="1:7" x14ac:dyDescent="0.2">
      <c r="A58" s="30" t="s">
        <v>63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f t="shared" si="1"/>
        <v>0</v>
      </c>
    </row>
    <row r="59" spans="1:7" x14ac:dyDescent="0.2">
      <c r="A59" s="30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f t="shared" si="1"/>
        <v>0</v>
      </c>
    </row>
    <row r="60" spans="1:7" x14ac:dyDescent="0.2">
      <c r="A60" s="30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f t="shared" si="1"/>
        <v>0</v>
      </c>
    </row>
    <row r="61" spans="1:7" x14ac:dyDescent="0.2">
      <c r="A61" s="30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f t="shared" si="1"/>
        <v>0</v>
      </c>
    </row>
    <row r="62" spans="1:7" x14ac:dyDescent="0.2">
      <c r="A62" s="30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f t="shared" si="1"/>
        <v>0</v>
      </c>
    </row>
    <row r="63" spans="1:7" x14ac:dyDescent="0.2">
      <c r="A63" s="30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f t="shared" si="1"/>
        <v>0</v>
      </c>
    </row>
    <row r="64" spans="1:7" x14ac:dyDescent="0.2">
      <c r="A64" s="30" t="s">
        <v>69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f t="shared" si="1"/>
        <v>0</v>
      </c>
    </row>
    <row r="65" spans="1:7" x14ac:dyDescent="0.2">
      <c r="A65" s="21" t="s">
        <v>70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f t="shared" si="1"/>
        <v>0</v>
      </c>
    </row>
    <row r="66" spans="1:7" x14ac:dyDescent="0.2">
      <c r="A66" s="30" t="s">
        <v>71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f t="shared" si="1"/>
        <v>0</v>
      </c>
    </row>
    <row r="67" spans="1:7" x14ac:dyDescent="0.2">
      <c r="A67" s="30" t="s">
        <v>72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f t="shared" si="1"/>
        <v>0</v>
      </c>
    </row>
    <row r="68" spans="1:7" x14ac:dyDescent="0.2">
      <c r="A68" s="30" t="s">
        <v>73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f t="shared" si="1"/>
        <v>0</v>
      </c>
    </row>
    <row r="69" spans="1:7" x14ac:dyDescent="0.2">
      <c r="A69" s="21" t="s">
        <v>74</v>
      </c>
      <c r="B69" s="6">
        <f>SUM(B70:B76)</f>
        <v>0</v>
      </c>
      <c r="C69" s="6">
        <f t="shared" ref="C69:F69" si="7">SUM(C70:C76)</f>
        <v>200000</v>
      </c>
      <c r="D69" s="6">
        <f t="shared" si="7"/>
        <v>200000</v>
      </c>
      <c r="E69" s="6">
        <f t="shared" si="7"/>
        <v>0</v>
      </c>
      <c r="F69" s="6">
        <f t="shared" si="7"/>
        <v>0</v>
      </c>
      <c r="G69" s="6">
        <f t="shared" si="1"/>
        <v>200000</v>
      </c>
    </row>
    <row r="70" spans="1:7" x14ac:dyDescent="0.2">
      <c r="A70" s="30" t="s">
        <v>75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f t="shared" si="1"/>
        <v>0</v>
      </c>
    </row>
    <row r="71" spans="1:7" x14ac:dyDescent="0.2">
      <c r="A71" s="30" t="s">
        <v>76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f t="shared" ref="G71:G76" si="8">D71-E71</f>
        <v>0</v>
      </c>
    </row>
    <row r="72" spans="1:7" x14ac:dyDescent="0.2">
      <c r="A72" s="30" t="s">
        <v>77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f t="shared" si="8"/>
        <v>0</v>
      </c>
    </row>
    <row r="73" spans="1:7" x14ac:dyDescent="0.2">
      <c r="A73" s="30" t="s">
        <v>78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f t="shared" si="8"/>
        <v>0</v>
      </c>
    </row>
    <row r="74" spans="1:7" x14ac:dyDescent="0.2">
      <c r="A74" s="30" t="s">
        <v>79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f t="shared" si="8"/>
        <v>0</v>
      </c>
    </row>
    <row r="75" spans="1:7" x14ac:dyDescent="0.2">
      <c r="A75" s="30" t="s">
        <v>80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f t="shared" si="8"/>
        <v>0</v>
      </c>
    </row>
    <row r="76" spans="1:7" x14ac:dyDescent="0.2">
      <c r="A76" s="31" t="s">
        <v>81</v>
      </c>
      <c r="B76" s="7">
        <v>0</v>
      </c>
      <c r="C76" s="7">
        <v>200000</v>
      </c>
      <c r="D76" s="7">
        <v>200000</v>
      </c>
      <c r="E76" s="7">
        <v>0</v>
      </c>
      <c r="F76" s="7">
        <v>0</v>
      </c>
      <c r="G76" s="6">
        <f t="shared" si="8"/>
        <v>200000</v>
      </c>
    </row>
    <row r="77" spans="1:7" x14ac:dyDescent="0.2">
      <c r="A77" s="32" t="s">
        <v>82</v>
      </c>
      <c r="B77" s="8">
        <f>B69+B65+B53+B43+B33+B23+B13+B5</f>
        <v>3868659055.1900001</v>
      </c>
      <c r="C77" s="8">
        <f t="shared" ref="C77:G77" si="9">C69+C65+C53+C43+C33+C23+C13+C5</f>
        <v>218864537.69999999</v>
      </c>
      <c r="D77" s="8">
        <f t="shared" si="9"/>
        <v>4087523592.8900003</v>
      </c>
      <c r="E77" s="8">
        <f t="shared" si="9"/>
        <v>1652667674.2</v>
      </c>
      <c r="F77" s="8">
        <f t="shared" si="9"/>
        <v>1615292939.52</v>
      </c>
      <c r="G77" s="10">
        <f t="shared" si="9"/>
        <v>2434855918.6900001</v>
      </c>
    </row>
    <row r="83" spans="2:7" x14ac:dyDescent="0.2">
      <c r="B83" s="25"/>
      <c r="C83" s="25"/>
      <c r="D83" s="25"/>
      <c r="E83" s="25"/>
      <c r="F83" s="25"/>
      <c r="G83" s="25"/>
    </row>
    <row r="86" spans="2:7" x14ac:dyDescent="0.2">
      <c r="E86" s="25"/>
      <c r="F86" s="25"/>
      <c r="G86" s="26"/>
    </row>
    <row r="90" spans="2:7" x14ac:dyDescent="0.2">
      <c r="E90" s="26"/>
    </row>
  </sheetData>
  <sheetProtection formatCells="0" formatColumns="0" formatRows="0" autoFilter="0"/>
  <mergeCells count="2">
    <mergeCell ref="A1:G1"/>
    <mergeCell ref="G2:G3"/>
  </mergeCells>
  <printOptions horizontalCentered="1" verticalCentered="1"/>
  <pageMargins left="0.39370078740157483" right="0" top="0.19685039370078741" bottom="0.19685039370078741" header="0.19685039370078741" footer="0.19685039370078741"/>
  <pageSetup scale="68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9"/>
  <sheetViews>
    <sheetView showGridLines="0" workbookViewId="0">
      <selection activeCell="A16" sqref="A1:G1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7" t="s">
        <v>135</v>
      </c>
      <c r="B1" s="48"/>
      <c r="C1" s="48"/>
      <c r="D1" s="48"/>
      <c r="E1" s="48"/>
      <c r="F1" s="48"/>
      <c r="G1" s="49"/>
    </row>
    <row r="2" spans="1:7" x14ac:dyDescent="0.2">
      <c r="A2" s="27"/>
      <c r="B2" s="17" t="s">
        <v>0</v>
      </c>
      <c r="C2" s="18"/>
      <c r="D2" s="18"/>
      <c r="E2" s="18"/>
      <c r="F2" s="19"/>
      <c r="G2" s="50" t="s">
        <v>7</v>
      </c>
    </row>
    <row r="3" spans="1:7" ht="24.95" customHeight="1" x14ac:dyDescent="0.2">
      <c r="A3" s="28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1"/>
    </row>
    <row r="4" spans="1:7" x14ac:dyDescent="0.2">
      <c r="A4" s="29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83</v>
      </c>
      <c r="B6" s="22">
        <v>3582527237.7800002</v>
      </c>
      <c r="C6" s="22">
        <v>199941090.69000018</v>
      </c>
      <c r="D6" s="22">
        <v>3782468328.4699969</v>
      </c>
      <c r="E6" s="22">
        <v>1599070037</v>
      </c>
      <c r="F6" s="22">
        <v>1562776403.3900001</v>
      </c>
      <c r="G6" s="22">
        <f>D6-E6</f>
        <v>2183398291.4699969</v>
      </c>
    </row>
    <row r="7" spans="1:7" x14ac:dyDescent="0.2">
      <c r="A7" s="35"/>
      <c r="B7" s="22"/>
      <c r="C7" s="22"/>
      <c r="D7" s="22"/>
      <c r="E7" s="22"/>
      <c r="F7" s="22"/>
      <c r="G7" s="22"/>
    </row>
    <row r="8" spans="1:7" x14ac:dyDescent="0.2">
      <c r="A8" s="35" t="s">
        <v>84</v>
      </c>
      <c r="B8" s="22">
        <v>286131817.40999997</v>
      </c>
      <c r="C8" s="22">
        <v>18723447.00999999</v>
      </c>
      <c r="D8" s="22">
        <v>304855264.4200002</v>
      </c>
      <c r="E8" s="22">
        <v>53597637.199999988</v>
      </c>
      <c r="F8" s="22">
        <v>52516536.129999988</v>
      </c>
      <c r="G8" s="22">
        <f>D8-E8</f>
        <v>251257627.22000021</v>
      </c>
    </row>
    <row r="9" spans="1:7" x14ac:dyDescent="0.2">
      <c r="A9" s="35"/>
      <c r="B9" s="22"/>
      <c r="C9" s="22"/>
      <c r="D9" s="22"/>
      <c r="E9" s="22"/>
      <c r="F9" s="22"/>
      <c r="G9" s="22"/>
    </row>
    <row r="10" spans="1:7" x14ac:dyDescent="0.2">
      <c r="A10" s="35" t="s">
        <v>85</v>
      </c>
      <c r="B10" s="22">
        <v>0</v>
      </c>
      <c r="C10" s="22">
        <v>200000</v>
      </c>
      <c r="D10" s="22">
        <v>200000</v>
      </c>
      <c r="E10" s="22">
        <v>0</v>
      </c>
      <c r="F10" s="22">
        <v>0</v>
      </c>
      <c r="G10" s="22">
        <v>200000</v>
      </c>
    </row>
    <row r="11" spans="1:7" x14ac:dyDescent="0.2">
      <c r="A11" s="35"/>
      <c r="B11" s="22"/>
      <c r="C11" s="22"/>
      <c r="D11" s="22"/>
      <c r="E11" s="22"/>
      <c r="F11" s="22"/>
      <c r="G11" s="22"/>
    </row>
    <row r="12" spans="1:7" x14ac:dyDescent="0.2">
      <c r="A12" s="35" t="s">
        <v>43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">
      <c r="A13" s="35"/>
      <c r="B13" s="22"/>
      <c r="C13" s="22"/>
      <c r="D13" s="22"/>
      <c r="E13" s="22"/>
      <c r="F13" s="22"/>
      <c r="G13" s="22"/>
    </row>
    <row r="14" spans="1:7" x14ac:dyDescent="0.2">
      <c r="A14" s="35" t="s">
        <v>71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">
      <c r="A15" s="36"/>
      <c r="B15" s="23"/>
      <c r="C15" s="23"/>
      <c r="D15" s="23"/>
      <c r="E15" s="23"/>
      <c r="F15" s="23"/>
      <c r="G15" s="23"/>
    </row>
    <row r="16" spans="1:7" x14ac:dyDescent="0.2">
      <c r="A16" s="37" t="s">
        <v>82</v>
      </c>
      <c r="B16" s="24">
        <f>SUM(B6:B14)</f>
        <v>3868659055.1900001</v>
      </c>
      <c r="C16" s="24">
        <f t="shared" ref="C16:G16" si="0">SUM(C6:C14)</f>
        <v>218864537.70000017</v>
      </c>
      <c r="D16" s="24">
        <f t="shared" si="0"/>
        <v>4087523592.889997</v>
      </c>
      <c r="E16" s="24">
        <f t="shared" si="0"/>
        <v>1652667674.2</v>
      </c>
      <c r="F16" s="24">
        <f t="shared" si="0"/>
        <v>1615292939.52</v>
      </c>
      <c r="G16" s="24">
        <f t="shared" si="0"/>
        <v>2434855918.6899972</v>
      </c>
    </row>
    <row r="19" spans="2:7" x14ac:dyDescent="0.2">
      <c r="B19" s="25"/>
      <c r="C19" s="25"/>
      <c r="D19" s="25"/>
      <c r="E19" s="25"/>
      <c r="F19" s="25"/>
      <c r="G19" s="25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2"/>
  <sheetViews>
    <sheetView showGridLines="0" tabSelected="1" workbookViewId="0">
      <selection activeCell="B2" sqref="B1:G1048576"/>
    </sheetView>
  </sheetViews>
  <sheetFormatPr baseColWidth="10" defaultColWidth="12" defaultRowHeight="11.25" x14ac:dyDescent="0.2"/>
  <cols>
    <col min="1" max="1" width="60.83203125" style="1" customWidth="1"/>
    <col min="2" max="7" width="22.1640625" style="1" customWidth="1"/>
    <col min="8" max="16384" width="12" style="1"/>
  </cols>
  <sheetData>
    <row r="1" spans="1:7" ht="45" customHeight="1" x14ac:dyDescent="0.2">
      <c r="A1" s="47" t="s">
        <v>136</v>
      </c>
      <c r="B1" s="48"/>
      <c r="C1" s="48"/>
      <c r="D1" s="48"/>
      <c r="E1" s="48"/>
      <c r="F1" s="48"/>
      <c r="G1" s="49"/>
    </row>
    <row r="2" spans="1:7" x14ac:dyDescent="0.2">
      <c r="A2" s="11"/>
      <c r="B2" s="11"/>
      <c r="C2" s="11"/>
      <c r="D2" s="11"/>
      <c r="E2" s="11"/>
      <c r="F2" s="11"/>
      <c r="G2" s="11"/>
    </row>
    <row r="3" spans="1:7" x14ac:dyDescent="0.2">
      <c r="A3" s="27"/>
      <c r="B3" s="17" t="s">
        <v>0</v>
      </c>
      <c r="C3" s="18"/>
      <c r="D3" s="18"/>
      <c r="E3" s="18"/>
      <c r="F3" s="19"/>
      <c r="G3" s="50" t="s">
        <v>7</v>
      </c>
    </row>
    <row r="4" spans="1:7" ht="24.95" customHeight="1" x14ac:dyDescent="0.2">
      <c r="A4" s="28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1"/>
    </row>
    <row r="5" spans="1:7" x14ac:dyDescent="0.2">
      <c r="A5" s="29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40"/>
      <c r="B6" s="15"/>
      <c r="C6" s="15"/>
      <c r="D6" s="15"/>
      <c r="E6" s="15"/>
      <c r="F6" s="15"/>
      <c r="G6" s="15"/>
    </row>
    <row r="7" spans="1:7" x14ac:dyDescent="0.2">
      <c r="A7" s="20" t="s">
        <v>128</v>
      </c>
      <c r="B7" s="6">
        <v>1747491580.23</v>
      </c>
      <c r="C7" s="6">
        <v>-129712656.73</v>
      </c>
      <c r="D7" s="6">
        <v>1617778923.5</v>
      </c>
      <c r="E7" s="6">
        <v>538142240.44000006</v>
      </c>
      <c r="F7" s="6">
        <v>510550354.94999999</v>
      </c>
      <c r="G7" s="6">
        <f>D7-E7</f>
        <v>1079636683.0599999</v>
      </c>
    </row>
    <row r="8" spans="1:7" x14ac:dyDescent="0.2">
      <c r="A8" s="20" t="s">
        <v>129</v>
      </c>
      <c r="B8" s="6">
        <v>868537399.92999995</v>
      </c>
      <c r="C8" s="6">
        <v>143534234.83000001</v>
      </c>
      <c r="D8" s="6">
        <v>1012071634.76</v>
      </c>
      <c r="E8" s="6">
        <v>463423427.45999998</v>
      </c>
      <c r="F8" s="6">
        <v>459424251.74000001</v>
      </c>
      <c r="G8" s="6">
        <f t="shared" ref="G8:G12" si="0">D8-E8</f>
        <v>548648207.29999995</v>
      </c>
    </row>
    <row r="9" spans="1:7" x14ac:dyDescent="0.2">
      <c r="A9" s="20" t="s">
        <v>130</v>
      </c>
      <c r="B9" s="6">
        <v>354286969.79000002</v>
      </c>
      <c r="C9" s="6">
        <v>51898947.670000002</v>
      </c>
      <c r="D9" s="6">
        <v>406185917.45999998</v>
      </c>
      <c r="E9" s="6">
        <v>176101092.68000001</v>
      </c>
      <c r="F9" s="6">
        <v>174132405.97</v>
      </c>
      <c r="G9" s="6">
        <f t="shared" si="0"/>
        <v>230084824.77999997</v>
      </c>
    </row>
    <row r="10" spans="1:7" x14ac:dyDescent="0.2">
      <c r="A10" s="20" t="s">
        <v>131</v>
      </c>
      <c r="B10" s="6">
        <v>309593484.56999999</v>
      </c>
      <c r="C10" s="6">
        <v>88997903.349999994</v>
      </c>
      <c r="D10" s="6">
        <v>398591387.92000002</v>
      </c>
      <c r="E10" s="6">
        <v>175661910.15000001</v>
      </c>
      <c r="F10" s="6">
        <v>174509296.15000001</v>
      </c>
      <c r="G10" s="6">
        <f t="shared" si="0"/>
        <v>222929477.77000001</v>
      </c>
    </row>
    <row r="11" spans="1:7" x14ac:dyDescent="0.2">
      <c r="A11" s="20" t="s">
        <v>132</v>
      </c>
      <c r="B11" s="6">
        <v>204088825.72</v>
      </c>
      <c r="C11" s="6">
        <v>19148411.039999999</v>
      </c>
      <c r="D11" s="6">
        <v>223237236.75999999</v>
      </c>
      <c r="E11" s="6">
        <v>103187838.86</v>
      </c>
      <c r="F11" s="6">
        <v>102292531.40000001</v>
      </c>
      <c r="G11" s="6">
        <f t="shared" si="0"/>
        <v>120049397.89999999</v>
      </c>
    </row>
    <row r="12" spans="1:7" x14ac:dyDescent="0.2">
      <c r="A12" s="20" t="s">
        <v>133</v>
      </c>
      <c r="B12" s="6">
        <v>384660794.94999999</v>
      </c>
      <c r="C12" s="6">
        <v>44997697.539999999</v>
      </c>
      <c r="D12" s="6">
        <v>429658492.49000001</v>
      </c>
      <c r="E12" s="6">
        <v>196151164.61000001</v>
      </c>
      <c r="F12" s="6">
        <v>194384099.31</v>
      </c>
      <c r="G12" s="6">
        <f t="shared" si="0"/>
        <v>233507327.88</v>
      </c>
    </row>
    <row r="13" spans="1:7" x14ac:dyDescent="0.2">
      <c r="A13" s="20"/>
      <c r="B13" s="6"/>
      <c r="C13" s="6"/>
      <c r="D13" s="6"/>
      <c r="E13" s="6"/>
      <c r="F13" s="6"/>
      <c r="G13" s="6"/>
    </row>
    <row r="14" spans="1:7" x14ac:dyDescent="0.2">
      <c r="A14" s="20"/>
      <c r="B14" s="6"/>
      <c r="C14" s="6"/>
      <c r="D14" s="6"/>
      <c r="E14" s="6"/>
      <c r="F14" s="6"/>
      <c r="G14" s="6"/>
    </row>
    <row r="15" spans="1:7" x14ac:dyDescent="0.2">
      <c r="A15" s="20"/>
      <c r="B15" s="7"/>
      <c r="C15" s="7"/>
      <c r="D15" s="7"/>
      <c r="E15" s="7"/>
      <c r="F15" s="7"/>
      <c r="G15" s="7"/>
    </row>
    <row r="16" spans="1:7" x14ac:dyDescent="0.2">
      <c r="A16" s="39" t="s">
        <v>82</v>
      </c>
      <c r="B16" s="10">
        <f>SUM(B7:B15)</f>
        <v>3868659055.1899996</v>
      </c>
      <c r="C16" s="10">
        <f t="shared" ref="C16:G16" si="1">SUM(C7:C15)</f>
        <v>218864537.69999999</v>
      </c>
      <c r="D16" s="10">
        <f t="shared" si="1"/>
        <v>4087523592.8900003</v>
      </c>
      <c r="E16" s="10">
        <f t="shared" si="1"/>
        <v>1652667674.2000003</v>
      </c>
      <c r="F16" s="10">
        <f t="shared" si="1"/>
        <v>1615292939.5200002</v>
      </c>
      <c r="G16" s="10">
        <f t="shared" si="1"/>
        <v>2434855918.6900001</v>
      </c>
    </row>
    <row r="19" spans="1:7" ht="45" customHeight="1" x14ac:dyDescent="0.2">
      <c r="A19" s="47" t="s">
        <v>137</v>
      </c>
      <c r="B19" s="48"/>
      <c r="C19" s="48"/>
      <c r="D19" s="48"/>
      <c r="E19" s="48"/>
      <c r="F19" s="48"/>
      <c r="G19" s="49"/>
    </row>
    <row r="21" spans="1:7" x14ac:dyDescent="0.2">
      <c r="A21" s="27"/>
      <c r="B21" s="17" t="s">
        <v>0</v>
      </c>
      <c r="C21" s="18"/>
      <c r="D21" s="18"/>
      <c r="E21" s="18"/>
      <c r="F21" s="19"/>
      <c r="G21" s="50" t="s">
        <v>7</v>
      </c>
    </row>
    <row r="22" spans="1:7" ht="22.5" x14ac:dyDescent="0.2">
      <c r="A22" s="28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1"/>
    </row>
    <row r="23" spans="1:7" x14ac:dyDescent="0.2">
      <c r="A23" s="29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38"/>
      <c r="B24" s="12"/>
      <c r="C24" s="12"/>
      <c r="D24" s="12"/>
      <c r="E24" s="12"/>
      <c r="F24" s="12"/>
      <c r="G24" s="12"/>
    </row>
    <row r="25" spans="1:7" x14ac:dyDescent="0.2">
      <c r="A25" s="20" t="s">
        <v>86</v>
      </c>
      <c r="B25" s="13"/>
      <c r="C25" s="13"/>
      <c r="D25" s="13"/>
      <c r="E25" s="13"/>
      <c r="F25" s="13"/>
      <c r="G25" s="13"/>
    </row>
    <row r="26" spans="1:7" x14ac:dyDescent="0.2">
      <c r="A26" s="20" t="s">
        <v>87</v>
      </c>
      <c r="B26" s="13"/>
      <c r="C26" s="13"/>
      <c r="D26" s="13"/>
      <c r="E26" s="13"/>
      <c r="F26" s="13"/>
      <c r="G26" s="13"/>
    </row>
    <row r="27" spans="1:7" x14ac:dyDescent="0.2">
      <c r="A27" s="20" t="s">
        <v>88</v>
      </c>
      <c r="B27" s="13"/>
      <c r="C27" s="13"/>
      <c r="D27" s="13"/>
      <c r="E27" s="13"/>
      <c r="F27" s="13"/>
      <c r="G27" s="13"/>
    </row>
    <row r="28" spans="1:7" x14ac:dyDescent="0.2">
      <c r="A28" s="20" t="s">
        <v>89</v>
      </c>
      <c r="B28" s="13">
        <v>3868659055.1899996</v>
      </c>
      <c r="C28" s="13">
        <v>218864537.69999999</v>
      </c>
      <c r="D28" s="13">
        <v>4087523592.8900003</v>
      </c>
      <c r="E28" s="13">
        <v>1652667674.2000003</v>
      </c>
      <c r="F28" s="13">
        <v>1615292939.5200002</v>
      </c>
      <c r="G28" s="13">
        <v>2434855918.6900001</v>
      </c>
    </row>
    <row r="29" spans="1:7" x14ac:dyDescent="0.2">
      <c r="A29" s="2"/>
      <c r="B29" s="14"/>
      <c r="C29" s="14"/>
      <c r="D29" s="14"/>
      <c r="E29" s="14"/>
      <c r="F29" s="14"/>
      <c r="G29" s="14"/>
    </row>
    <row r="30" spans="1:7" x14ac:dyDescent="0.2">
      <c r="A30" s="39" t="s">
        <v>82</v>
      </c>
      <c r="B30" s="10">
        <v>3868659055.1899996</v>
      </c>
      <c r="C30" s="10">
        <v>218864537.69999999</v>
      </c>
      <c r="D30" s="10">
        <v>4087523592.8900003</v>
      </c>
      <c r="E30" s="10">
        <v>1652667674.2000003</v>
      </c>
      <c r="F30" s="10">
        <v>1615292939.5200002</v>
      </c>
      <c r="G30" s="10">
        <v>2434855918.6900001</v>
      </c>
    </row>
    <row r="31" spans="1:7" x14ac:dyDescent="0.2">
      <c r="A31" s="33"/>
      <c r="B31" s="34"/>
      <c r="C31" s="34"/>
      <c r="D31" s="34"/>
      <c r="E31" s="34"/>
      <c r="F31" s="34"/>
      <c r="G31" s="34"/>
    </row>
    <row r="33" spans="1:7" ht="45" customHeight="1" x14ac:dyDescent="0.2">
      <c r="A33" s="47" t="s">
        <v>139</v>
      </c>
      <c r="B33" s="48"/>
      <c r="C33" s="48"/>
      <c r="D33" s="48"/>
      <c r="E33" s="48"/>
      <c r="F33" s="48"/>
      <c r="G33" s="49"/>
    </row>
    <row r="34" spans="1:7" x14ac:dyDescent="0.2">
      <c r="A34" s="27"/>
      <c r="B34" s="17" t="s">
        <v>0</v>
      </c>
      <c r="C34" s="18"/>
      <c r="D34" s="18"/>
      <c r="E34" s="18"/>
      <c r="F34" s="19"/>
      <c r="G34" s="50" t="s">
        <v>7</v>
      </c>
    </row>
    <row r="35" spans="1:7" ht="22.5" x14ac:dyDescent="0.2">
      <c r="A35" s="28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1"/>
    </row>
    <row r="36" spans="1:7" x14ac:dyDescent="0.2">
      <c r="A36" s="29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38"/>
      <c r="B37" s="12"/>
      <c r="C37" s="12"/>
      <c r="D37" s="12"/>
      <c r="E37" s="12"/>
      <c r="F37" s="12"/>
      <c r="G37" s="12"/>
    </row>
    <row r="38" spans="1:7" ht="22.5" x14ac:dyDescent="0.2">
      <c r="A38" s="41" t="s">
        <v>90</v>
      </c>
      <c r="B38" s="13" t="s">
        <v>140</v>
      </c>
      <c r="C38" s="13"/>
      <c r="D38" s="13"/>
      <c r="E38" s="13"/>
      <c r="F38" s="13"/>
      <c r="G38" s="13"/>
    </row>
    <row r="39" spans="1:7" x14ac:dyDescent="0.2">
      <c r="A39" s="41"/>
      <c r="B39" s="13"/>
      <c r="C39" s="13"/>
      <c r="D39" s="13"/>
      <c r="E39" s="13"/>
      <c r="F39" s="13"/>
      <c r="G39" s="13"/>
    </row>
    <row r="40" spans="1:7" x14ac:dyDescent="0.2">
      <c r="A40" s="41" t="s">
        <v>91</v>
      </c>
      <c r="B40" s="13"/>
      <c r="C40" s="13"/>
      <c r="D40" s="13"/>
      <c r="E40" s="13"/>
      <c r="F40" s="13"/>
      <c r="G40" s="13"/>
    </row>
    <row r="41" spans="1:7" x14ac:dyDescent="0.2">
      <c r="A41" s="41"/>
      <c r="B41" s="13"/>
      <c r="C41" s="13"/>
      <c r="D41" s="13"/>
      <c r="E41" s="13"/>
      <c r="F41" s="13"/>
      <c r="G41" s="13"/>
    </row>
    <row r="42" spans="1:7" ht="22.5" x14ac:dyDescent="0.2">
      <c r="A42" s="41" t="s">
        <v>92</v>
      </c>
      <c r="B42" s="13"/>
      <c r="C42" s="13"/>
      <c r="D42" s="13"/>
      <c r="E42" s="13"/>
      <c r="F42" s="13"/>
      <c r="G42" s="13"/>
    </row>
    <row r="43" spans="1:7" x14ac:dyDescent="0.2">
      <c r="A43" s="41"/>
      <c r="B43" s="13"/>
      <c r="C43" s="13"/>
      <c r="D43" s="13"/>
      <c r="E43" s="13"/>
      <c r="F43" s="13"/>
      <c r="G43" s="13"/>
    </row>
    <row r="44" spans="1:7" ht="22.5" x14ac:dyDescent="0.2">
      <c r="A44" s="41" t="s">
        <v>93</v>
      </c>
      <c r="B44" s="13"/>
      <c r="C44" s="13"/>
      <c r="D44" s="13"/>
      <c r="E44" s="13"/>
      <c r="F44" s="13"/>
      <c r="G44" s="13"/>
    </row>
    <row r="45" spans="1:7" x14ac:dyDescent="0.2">
      <c r="A45" s="41"/>
      <c r="B45" s="13"/>
      <c r="C45" s="13"/>
      <c r="D45" s="13"/>
      <c r="E45" s="13"/>
      <c r="F45" s="13"/>
      <c r="G45" s="13"/>
    </row>
    <row r="46" spans="1:7" ht="22.5" x14ac:dyDescent="0.2">
      <c r="A46" s="41" t="s">
        <v>94</v>
      </c>
      <c r="B46" s="13"/>
      <c r="C46" s="13"/>
      <c r="D46" s="13"/>
      <c r="E46" s="13"/>
      <c r="F46" s="13"/>
      <c r="G46" s="13"/>
    </row>
    <row r="47" spans="1:7" x14ac:dyDescent="0.2">
      <c r="A47" s="41"/>
      <c r="B47" s="13"/>
      <c r="C47" s="13"/>
      <c r="D47" s="13"/>
      <c r="E47" s="13"/>
      <c r="F47" s="13"/>
      <c r="G47" s="13"/>
    </row>
    <row r="48" spans="1:7" ht="22.5" x14ac:dyDescent="0.2">
      <c r="A48" s="41" t="s">
        <v>95</v>
      </c>
      <c r="B48" s="13"/>
      <c r="C48" s="13"/>
      <c r="D48" s="13"/>
      <c r="E48" s="13"/>
      <c r="F48" s="13"/>
      <c r="G48" s="13"/>
    </row>
    <row r="49" spans="1:7" x14ac:dyDescent="0.2">
      <c r="A49" s="41"/>
      <c r="B49" s="13"/>
      <c r="C49" s="13"/>
      <c r="D49" s="13"/>
      <c r="E49" s="13"/>
      <c r="F49" s="13"/>
      <c r="G49" s="13"/>
    </row>
    <row r="50" spans="1:7" x14ac:dyDescent="0.2">
      <c r="A50" s="41" t="s">
        <v>96</v>
      </c>
      <c r="B50" s="13"/>
      <c r="C50" s="13"/>
      <c r="D50" s="13"/>
      <c r="E50" s="13"/>
      <c r="F50" s="13"/>
      <c r="G50" s="13"/>
    </row>
    <row r="51" spans="1:7" x14ac:dyDescent="0.2">
      <c r="A51" s="42"/>
      <c r="B51" s="14"/>
      <c r="C51" s="14"/>
      <c r="D51" s="14"/>
      <c r="E51" s="14"/>
      <c r="F51" s="14"/>
      <c r="G51" s="14"/>
    </row>
    <row r="52" spans="1:7" x14ac:dyDescent="0.2">
      <c r="A52" s="43" t="s">
        <v>82</v>
      </c>
      <c r="B52" s="10"/>
      <c r="C52" s="10"/>
      <c r="D52" s="10"/>
      <c r="E52" s="10"/>
      <c r="F52" s="10"/>
      <c r="G52" s="10"/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 verticalCentered="1"/>
  <pageMargins left="0.19685039370078741" right="0.19685039370078741" top="0.39370078740157483" bottom="0.39370078740157483" header="0" footer="0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2"/>
  <sheetViews>
    <sheetView showGridLines="0" topLeftCell="A21" workbookViewId="0">
      <selection activeCell="G42" sqref="A1:G42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7" t="s">
        <v>138</v>
      </c>
      <c r="B1" s="52"/>
      <c r="C1" s="52"/>
      <c r="D1" s="52"/>
      <c r="E1" s="52"/>
      <c r="F1" s="52"/>
      <c r="G1" s="53"/>
    </row>
    <row r="2" spans="1:7" x14ac:dyDescent="0.2">
      <c r="A2" s="27"/>
      <c r="B2" s="17" t="s">
        <v>0</v>
      </c>
      <c r="C2" s="18"/>
      <c r="D2" s="18"/>
      <c r="E2" s="18"/>
      <c r="F2" s="19"/>
      <c r="G2" s="50" t="s">
        <v>7</v>
      </c>
    </row>
    <row r="3" spans="1:7" ht="24.95" customHeight="1" x14ac:dyDescent="0.2">
      <c r="A3" s="28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1"/>
    </row>
    <row r="4" spans="1:7" x14ac:dyDescent="0.2">
      <c r="A4" s="29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4"/>
      <c r="B5" s="5"/>
      <c r="C5" s="5"/>
      <c r="D5" s="5"/>
      <c r="E5" s="5"/>
      <c r="F5" s="5"/>
      <c r="G5" s="5"/>
    </row>
    <row r="6" spans="1:7" x14ac:dyDescent="0.2">
      <c r="A6" s="16" t="s">
        <v>97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</row>
    <row r="7" spans="1:7" x14ac:dyDescent="0.2">
      <c r="A7" s="45" t="s">
        <v>98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x14ac:dyDescent="0.2">
      <c r="A8" s="45" t="s">
        <v>99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x14ac:dyDescent="0.2">
      <c r="A9" s="45" t="s">
        <v>100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">
      <c r="A10" s="45" t="s">
        <v>101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">
      <c r="A11" s="45" t="s">
        <v>102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">
      <c r="A12" s="45" t="s">
        <v>103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">
      <c r="A13" s="45" t="s">
        <v>104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x14ac:dyDescent="0.2">
      <c r="A14" s="45" t="s">
        <v>37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x14ac:dyDescent="0.2">
      <c r="A15" s="46"/>
      <c r="B15" s="6"/>
      <c r="C15" s="6"/>
      <c r="D15" s="6"/>
      <c r="E15" s="6"/>
      <c r="F15" s="6"/>
      <c r="G15" s="6"/>
    </row>
    <row r="16" spans="1:7" x14ac:dyDescent="0.2">
      <c r="A16" s="16" t="s">
        <v>105</v>
      </c>
      <c r="B16" s="6">
        <f>SUM(B17:B23)</f>
        <v>3610269081.7399998</v>
      </c>
      <c r="C16" s="6">
        <f t="shared" ref="C16:G16" si="0">SUM(C17:C23)</f>
        <v>142070552.09</v>
      </c>
      <c r="D16" s="6">
        <f t="shared" si="0"/>
        <v>3752339633.8299999</v>
      </c>
      <c r="E16" s="6">
        <f t="shared" si="0"/>
        <v>1567283431.3099999</v>
      </c>
      <c r="F16" s="6">
        <f t="shared" si="0"/>
        <v>1531653594.6900001</v>
      </c>
      <c r="G16" s="6">
        <f t="shared" si="0"/>
        <v>2185056202.52</v>
      </c>
    </row>
    <row r="17" spans="1:7" x14ac:dyDescent="0.2">
      <c r="A17" s="45" t="s">
        <v>106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">
      <c r="A18" s="45" t="s">
        <v>107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">
      <c r="A19" s="45" t="s">
        <v>108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">
      <c r="A20" s="45" t="s">
        <v>109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">
      <c r="A21" s="45" t="s">
        <v>110</v>
      </c>
      <c r="B21" s="6">
        <v>3610269081.7399998</v>
      </c>
      <c r="C21" s="6">
        <v>142070552.09</v>
      </c>
      <c r="D21" s="6">
        <v>3752339633.8299999</v>
      </c>
      <c r="E21" s="6">
        <v>1567283431.3099999</v>
      </c>
      <c r="F21" s="6">
        <v>1531653594.6900001</v>
      </c>
      <c r="G21" s="6">
        <f>D21-E21</f>
        <v>2185056202.52</v>
      </c>
    </row>
    <row r="22" spans="1:7" x14ac:dyDescent="0.2">
      <c r="A22" s="45" t="s">
        <v>111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2">
      <c r="A23" s="45" t="s">
        <v>112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">
      <c r="A24" s="46"/>
      <c r="B24" s="6"/>
      <c r="C24" s="6"/>
      <c r="D24" s="6"/>
      <c r="E24" s="6"/>
      <c r="F24" s="6"/>
      <c r="G24" s="6"/>
    </row>
    <row r="25" spans="1:7" x14ac:dyDescent="0.2">
      <c r="A25" s="16" t="s">
        <v>113</v>
      </c>
      <c r="B25" s="6">
        <f>SUM(B26:B34)</f>
        <v>258389973.44999999</v>
      </c>
      <c r="C25" s="6">
        <f t="shared" ref="C25:G25" si="1">SUM(C26:C34)</f>
        <v>76793985.609999999</v>
      </c>
      <c r="D25" s="6">
        <f t="shared" si="1"/>
        <v>335183959.06</v>
      </c>
      <c r="E25" s="6">
        <f t="shared" si="1"/>
        <v>85384242.890000001</v>
      </c>
      <c r="F25" s="6">
        <f t="shared" si="1"/>
        <v>83639344.829999998</v>
      </c>
      <c r="G25" s="6">
        <f t="shared" si="1"/>
        <v>249799716.17000002</v>
      </c>
    </row>
    <row r="26" spans="1:7" x14ac:dyDescent="0.2">
      <c r="A26" s="45" t="s">
        <v>114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">
      <c r="A27" s="45" t="s">
        <v>115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">
      <c r="A28" s="45" t="s">
        <v>116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">
      <c r="A29" s="45" t="s">
        <v>117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">
      <c r="A30" s="45" t="s">
        <v>118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x14ac:dyDescent="0.2">
      <c r="A31" s="45" t="s">
        <v>119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x14ac:dyDescent="0.2">
      <c r="A32" s="45" t="s">
        <v>120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">
      <c r="A33" s="45" t="s">
        <v>121</v>
      </c>
      <c r="B33" s="6">
        <v>258389973.44999999</v>
      </c>
      <c r="C33" s="6">
        <v>76793985.609999999</v>
      </c>
      <c r="D33" s="6">
        <v>335183959.06</v>
      </c>
      <c r="E33" s="6">
        <v>85384242.890000001</v>
      </c>
      <c r="F33" s="6">
        <v>83639344.829999998</v>
      </c>
      <c r="G33" s="6">
        <f>D33-E33</f>
        <v>249799716.17000002</v>
      </c>
    </row>
    <row r="34" spans="1:7" x14ac:dyDescent="0.2">
      <c r="A34" s="45" t="s">
        <v>122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46"/>
      <c r="B35" s="6"/>
      <c r="C35" s="6"/>
      <c r="D35" s="6"/>
      <c r="E35" s="6"/>
      <c r="F35" s="6"/>
      <c r="G35" s="6"/>
    </row>
    <row r="36" spans="1:7" x14ac:dyDescent="0.2">
      <c r="A36" s="16" t="s">
        <v>123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">
      <c r="A37" s="45" t="s">
        <v>124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ht="22.5" x14ac:dyDescent="0.2">
      <c r="A38" s="45" t="s">
        <v>125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45" t="s">
        <v>126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">
      <c r="A40" s="45" t="s">
        <v>127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46"/>
      <c r="B41" s="6"/>
      <c r="C41" s="6"/>
      <c r="D41" s="6"/>
      <c r="E41" s="6"/>
      <c r="F41" s="6"/>
      <c r="G41" s="6"/>
    </row>
    <row r="42" spans="1:7" x14ac:dyDescent="0.2">
      <c r="A42" s="43" t="s">
        <v>82</v>
      </c>
      <c r="B42" s="10">
        <f>B6+B16+B25+B36</f>
        <v>3868659055.1899996</v>
      </c>
      <c r="C42" s="10">
        <f t="shared" ref="C42:G42" si="2">C6+C16+C25+C36</f>
        <v>218864537.69999999</v>
      </c>
      <c r="D42" s="10">
        <f t="shared" si="2"/>
        <v>4087523592.8899999</v>
      </c>
      <c r="E42" s="10">
        <f t="shared" si="2"/>
        <v>1652667674.2</v>
      </c>
      <c r="F42" s="10">
        <f t="shared" si="2"/>
        <v>1615292939.52</v>
      </c>
      <c r="G42" s="10">
        <f t="shared" si="2"/>
        <v>2434855918.6900001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Alejandro Marmolejo</cp:lastModifiedBy>
  <cp:revision/>
  <cp:lastPrinted>2022-07-27T17:52:52Z</cp:lastPrinted>
  <dcterms:created xsi:type="dcterms:W3CDTF">2014-02-10T03:37:14Z</dcterms:created>
  <dcterms:modified xsi:type="dcterms:W3CDTF">2022-07-27T18:11:22Z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